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3年绩效自评\2023年度部门整体、项目绩效自评情况公开\"/>
    </mc:Choice>
  </mc:AlternateContent>
  <bookViews>
    <workbookView xWindow="0" yWindow="0" windowWidth="27945" windowHeight="12375" activeTab="1"/>
  </bookViews>
  <sheets>
    <sheet name="部门整体统计表" sheetId="2" r:id="rId1"/>
    <sheet name="项目自评汇总表" sheetId="1" r:id="rId2"/>
  </sheets>
  <calcPr calcId="162913"/>
</workbook>
</file>

<file path=xl/calcChain.xml><?xml version="1.0" encoding="utf-8"?>
<calcChain xmlns="http://schemas.openxmlformats.org/spreadsheetml/2006/main">
  <c r="P5" i="2" l="1"/>
  <c r="O5" i="2"/>
  <c r="N5" i="2"/>
  <c r="M5" i="2"/>
  <c r="J5" i="2"/>
  <c r="F5" i="2" l="1"/>
  <c r="K26" i="1" l="1"/>
  <c r="Q26" i="1"/>
  <c r="Q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5" i="1"/>
  <c r="K27" i="1"/>
  <c r="K28" i="1"/>
  <c r="K29" i="1"/>
  <c r="K30" i="1"/>
  <c r="K31" i="1"/>
  <c r="K32" i="1"/>
  <c r="K33" i="1"/>
  <c r="K34" i="1"/>
  <c r="K35" i="1"/>
  <c r="K36" i="1"/>
  <c r="K37" i="1"/>
  <c r="K38" i="1"/>
  <c r="K5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I49" i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</calcChain>
</file>

<file path=xl/sharedStrings.xml><?xml version="1.0" encoding="utf-8"?>
<sst xmlns="http://schemas.openxmlformats.org/spreadsheetml/2006/main" count="231" uniqueCount="91">
  <si>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</si>
  <si>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</si>
  <si>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</si>
  <si>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</si>
  <si>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</si>
  <si>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</si>
  <si>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</si>
  <si>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</si>
  <si>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
执行数</t>
  </si>
  <si>
    <t>执行率</t>
  </si>
  <si>
    <t>项目自评得分</t>
  </si>
  <si>
    <t>指标偏差大或未完成原因分析（简要概述）</t>
  </si>
  <si>
    <t>年初
预算数</t>
  </si>
  <si>
    <t>年中追加数/调减数</t>
  </si>
  <si>
    <t>小计</t>
  </si>
  <si>
    <t>合计</t>
  </si>
  <si>
    <t>序号</t>
  </si>
  <si>
    <t>部门整体自评得分</t>
  </si>
  <si>
    <t>填表人：袁喆婧</t>
    <phoneticPr fontId="11" type="noConversion"/>
  </si>
  <si>
    <r>
      <t>联系电话：0</t>
    </r>
    <r>
      <rPr>
        <sz val="12"/>
        <rFont val="宋体"/>
        <family val="3"/>
        <charset val="134"/>
      </rPr>
      <t>27-83891510</t>
    </r>
    <phoneticPr fontId="11" type="noConversion"/>
  </si>
  <si>
    <t>填表人：袁喆婧</t>
    <phoneticPr fontId="11" type="noConversion"/>
  </si>
  <si>
    <t>养老服务设施建设补贴、服务设施和养老机构运营补贴</t>
  </si>
  <si>
    <t>农村福利院“一院一社工”</t>
    <phoneticPr fontId="11" type="noConversion"/>
  </si>
  <si>
    <t>民政事务科
（养老服务）</t>
    <phoneticPr fontId="11" type="noConversion"/>
  </si>
  <si>
    <t>养老护理员岗位补贴和养老机构从业人员职业技能培训</t>
  </si>
  <si>
    <t>养老机构重大节日慰问和公益服务项目</t>
    <phoneticPr fontId="11" type="noConversion"/>
  </si>
  <si>
    <t>养老机构封控管理招募值守志愿者</t>
  </si>
  <si>
    <t>养老机构安装视频监测设备</t>
  </si>
  <si>
    <t>特殊困难老年人养老服务项目</t>
  </si>
  <si>
    <t>购买老年人意外伤害保险</t>
  </si>
  <si>
    <t>农村留守老年人关爱服务</t>
  </si>
  <si>
    <t>数字卫兵智能扫码终端</t>
  </si>
  <si>
    <t>特殊困难居家适老化改造</t>
  </si>
  <si>
    <t>养老机构和养老设施意外伤害险</t>
  </si>
  <si>
    <t>城乡结对共建</t>
  </si>
  <si>
    <t>社区公益创投</t>
  </si>
  <si>
    <t>国际化社区创建</t>
  </si>
  <si>
    <t>区级社区学校社区工作者培训和社会组织项目超市运营管理</t>
  </si>
  <si>
    <t>残疾人生活和护理补贴</t>
  </si>
  <si>
    <t>街道级行政区域勘界及档案整理、成果转化项目</t>
  </si>
  <si>
    <t>免除特殊困难群众基本殡葬费用</t>
  </si>
  <si>
    <t>救助管理站</t>
    <phoneticPr fontId="11" type="noConversion"/>
  </si>
  <si>
    <t>城市最低生活保障</t>
    <phoneticPr fontId="11" type="noConversion"/>
  </si>
  <si>
    <t>低保中心</t>
    <phoneticPr fontId="11" type="noConversion"/>
  </si>
  <si>
    <t>农村最低生活保障</t>
    <phoneticPr fontId="11" type="noConversion"/>
  </si>
  <si>
    <r>
      <rPr>
        <sz val="11"/>
        <color theme="1"/>
        <rFont val="宋体"/>
        <family val="3"/>
        <charset val="134"/>
      </rPr>
      <t>低保中心</t>
    </r>
    <phoneticPr fontId="11" type="noConversion"/>
  </si>
  <si>
    <t>高龄津贴</t>
    <phoneticPr fontId="11" type="noConversion"/>
  </si>
  <si>
    <t>民政事务科
（养老服务）</t>
    <phoneticPr fontId="11" type="noConversion"/>
  </si>
  <si>
    <t>购买第三方服务对养老服务设施（养老机构）评估检查</t>
    <phoneticPr fontId="11" type="noConversion"/>
  </si>
  <si>
    <t>社区惠民项目</t>
    <phoneticPr fontId="11" type="noConversion"/>
  </si>
  <si>
    <t>民政事务科
（基层政权）</t>
    <phoneticPr fontId="11" type="noConversion"/>
  </si>
  <si>
    <t>村级党组织惠民项目</t>
    <phoneticPr fontId="11" type="noConversion"/>
  </si>
  <si>
    <t>社区工作经费项目</t>
    <phoneticPr fontId="11" type="noConversion"/>
  </si>
  <si>
    <t>社区干事公开招聘项目（社区工作者培训、技能大赛）</t>
    <phoneticPr fontId="11" type="noConversion"/>
  </si>
  <si>
    <t>民政事务科
（社会事务）</t>
    <phoneticPr fontId="11" type="noConversion"/>
  </si>
  <si>
    <t>精神障碍社区康复服务工作项目</t>
    <phoneticPr fontId="11" type="noConversion"/>
  </si>
  <si>
    <t>社工站工作项目</t>
    <phoneticPr fontId="11" type="noConversion"/>
  </si>
  <si>
    <t>孵化园运营服务及公益创投项目</t>
    <phoneticPr fontId="11" type="noConversion"/>
  </si>
  <si>
    <t>民政事务科
（区划地名）</t>
    <phoneticPr fontId="11" type="noConversion"/>
  </si>
  <si>
    <t>政府购买儿童相关服务</t>
    <phoneticPr fontId="11" type="noConversion"/>
  </si>
  <si>
    <t>民政事务科
（儿童福利）</t>
    <phoneticPr fontId="11" type="noConversion"/>
  </si>
  <si>
    <t>儿童福利暨未成年人保护工作宣传、培训项目</t>
    <phoneticPr fontId="11" type="noConversion"/>
  </si>
  <si>
    <t>儿童福利项目</t>
    <phoneticPr fontId="11" type="noConversion"/>
  </si>
  <si>
    <t>春节、“六一”、暑假等节假日慰问活动</t>
    <phoneticPr fontId="11" type="noConversion"/>
  </si>
  <si>
    <t>公墓服务中心</t>
    <phoneticPr fontId="11" type="noConversion"/>
  </si>
  <si>
    <t>婚姻登记项目</t>
    <phoneticPr fontId="11" type="noConversion"/>
  </si>
  <si>
    <t>婚姻登记处</t>
    <phoneticPr fontId="11" type="noConversion"/>
  </si>
  <si>
    <t>流浪乞讨救助</t>
    <phoneticPr fontId="11" type="noConversion"/>
  </si>
  <si>
    <t>城市特困人员供养</t>
    <phoneticPr fontId="11" type="noConversion"/>
  </si>
  <si>
    <t>低保中心</t>
    <phoneticPr fontId="11" type="noConversion"/>
  </si>
  <si>
    <t>农村特困人员供养</t>
    <phoneticPr fontId="11" type="noConversion"/>
  </si>
  <si>
    <r>
      <rPr>
        <sz val="11"/>
        <color theme="1"/>
        <rFont val="宋体"/>
        <family val="3"/>
        <charset val="134"/>
      </rPr>
      <t>低保中心</t>
    </r>
    <phoneticPr fontId="11" type="noConversion"/>
  </si>
  <si>
    <t>临时救助</t>
    <phoneticPr fontId="11" type="noConversion"/>
  </si>
  <si>
    <r>
      <rPr>
        <sz val="11"/>
        <color theme="1"/>
        <rFont val="宋体"/>
        <family val="3"/>
        <charset val="134"/>
      </rPr>
      <t>其他农村生活救助</t>
    </r>
    <r>
      <rPr>
        <sz val="11"/>
        <color theme="1"/>
        <rFont val="宋体"/>
        <family val="3"/>
        <charset val="134"/>
      </rPr>
      <t>（定期定量、集中特困换季衣被护理费、节日慰问）</t>
    </r>
    <phoneticPr fontId="11" type="noConversion"/>
  </si>
  <si>
    <r>
      <t>其他农村生活救助</t>
    </r>
    <r>
      <rPr>
        <sz val="11"/>
        <color theme="1"/>
        <rFont val="宋体"/>
        <family val="3"/>
        <charset val="134"/>
      </rPr>
      <t>（城乡低保对象大病补充医疗保险）</t>
    </r>
    <phoneticPr fontId="11" type="noConversion"/>
  </si>
  <si>
    <r>
      <rPr>
        <sz val="11"/>
        <color theme="1"/>
        <rFont val="宋体"/>
        <family val="3"/>
        <charset val="134"/>
      </rPr>
      <t>其他城市生活救助</t>
    </r>
    <r>
      <rPr>
        <sz val="11"/>
        <color theme="1"/>
        <rFont val="宋体"/>
        <family val="3"/>
        <charset val="134"/>
      </rPr>
      <t>（集中孤寡）</t>
    </r>
    <phoneticPr fontId="11" type="noConversion"/>
  </si>
  <si>
    <r>
      <rPr>
        <sz val="11"/>
        <color theme="1"/>
        <rFont val="宋体"/>
        <family val="3"/>
        <charset val="134"/>
      </rPr>
      <t>老龄卫生健康事务</t>
    </r>
    <r>
      <rPr>
        <sz val="11"/>
        <color theme="1"/>
        <rFont val="宋体"/>
        <family val="3"/>
        <charset val="134"/>
      </rPr>
      <t>（居家养老补贴）</t>
    </r>
    <phoneticPr fontId="11" type="noConversion"/>
  </si>
  <si>
    <t>政府购买服务和评估项目</t>
    <phoneticPr fontId="11" type="noConversion"/>
  </si>
  <si>
    <t>纳凉取暖项目</t>
    <phoneticPr fontId="11" type="noConversion"/>
  </si>
  <si>
    <t>029001</t>
    <phoneticPr fontId="11" type="noConversion"/>
  </si>
  <si>
    <t>区民政局</t>
  </si>
  <si>
    <t>区民政局</t>
    <phoneticPr fontId="11" type="noConversion"/>
  </si>
  <si>
    <t>部门整体</t>
  </si>
  <si>
    <t>2023年度武汉市东西湖区民政局项目绩效自评情况汇总表</t>
    <phoneticPr fontId="11" type="noConversion"/>
  </si>
  <si>
    <t>2023年度东西湖区民政局整体自评统计表</t>
    <phoneticPr fontId="11" type="noConversion"/>
  </si>
  <si>
    <t>产出指标</t>
    <phoneticPr fontId="11" type="noConversion"/>
  </si>
  <si>
    <t>成本指标</t>
    <phoneticPr fontId="11" type="noConversion"/>
  </si>
  <si>
    <t>预算执行</t>
    <phoneticPr fontId="11" type="noConversion"/>
  </si>
  <si>
    <t>效益指标</t>
    <phoneticPr fontId="11" type="noConversion"/>
  </si>
  <si>
    <t>满意度
指标</t>
    <phoneticPr fontId="11" type="noConversion"/>
  </si>
  <si>
    <t>满意度指标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</si>
</sst>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sz val="22"/>
      <color theme="1"/>
      <name val="方正小标宋简体"/>
      <family val="4"/>
      <charset val="134"/>
    </font>
    <font>
      <sz val="2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Calibri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黑体"/>
      <family val="3"/>
      <charset val="134"/>
    </font>
    <font>
      <sz val="22"/>
      <name val="方正小标宋简体"/>
      <family val="4"/>
      <charset val="134"/>
    </font>
    <font>
      <sz val="22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name val="黑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8"/>
      <name val="Calibri"/>
      <family val="2"/>
    </font>
    <font>
      <sz val="12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sz val="9"/>
      <name val="黑体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Times New Roman"/>
      <family val="1"/>
    </font>
    <font>
      <sz val="11"/>
      <color theme="1"/>
      <name val="楷体_GB2312"/>
      <charset val="134"/>
    </font>
    <font>
      <sz val="9"/>
      <color theme="1"/>
      <name val="楷体_GB2312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7070223090304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20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 applyProtection="0"/>
    <xf numFmtId="0" fontId="6" fillId="0" borderId="0"/>
    <xf numFmtId="0" fontId="9" fillId="0" borderId="0" applyProtection="0">
      <alignment vertical="center"/>
    </xf>
    <xf numFmtId="0" fontId="5" fillId="0" borderId="0">
      <alignment vertical="center"/>
    </xf>
    <xf numFmtId="0" fontId="6" fillId="0" borderId="0"/>
    <xf numFmtId="0" fontId="10" fillId="0" borderId="0"/>
    <xf numFmtId="0" fontId="6" fillId="0" borderId="0" applyProtection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9" fillId="0" borderId="0">
      <alignment vertical="center"/>
    </xf>
    <xf numFmtId="0" fontId="14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3" fillId="0" borderId="0"/>
    <xf numFmtId="9" fontId="20" fillId="0" borderId="0" applyProtection="0">
      <alignment vertical="center"/>
    </xf>
    <xf numFmtId="0" fontId="13" fillId="0" borderId="0">
      <alignment vertical="center"/>
    </xf>
    <xf numFmtId="0" fontId="13" fillId="0" borderId="0">
      <protection locked="0"/>
    </xf>
    <xf numFmtId="0" fontId="13" fillId="0" borderId="0"/>
    <xf numFmtId="0" fontId="12" fillId="3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0"/>
    <xf numFmtId="0" fontId="21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>
      <protection locked="0"/>
    </xf>
    <xf numFmtId="0" fontId="13" fillId="0" borderId="0"/>
    <xf numFmtId="0" fontId="13" fillId="0" borderId="0"/>
    <xf numFmtId="0" fontId="13" fillId="0" borderId="0"/>
    <xf numFmtId="9" fontId="20" fillId="0" borderId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3" fillId="0" borderId="0" applyProtection="0">
      <alignment vertical="center"/>
    </xf>
    <xf numFmtId="9" fontId="14" fillId="0" borderId="0" applyProtection="0">
      <alignment vertical="center"/>
    </xf>
    <xf numFmtId="0" fontId="14" fillId="0" borderId="0" applyProtection="0">
      <alignment vertical="center"/>
    </xf>
    <xf numFmtId="0" fontId="23" fillId="0" borderId="0" applyProtection="0"/>
    <xf numFmtId="0" fontId="14" fillId="0" borderId="0" applyProtection="0">
      <alignment vertical="center"/>
    </xf>
    <xf numFmtId="43" fontId="14" fillId="0" borderId="0" applyProtection="0">
      <alignment vertical="center"/>
    </xf>
    <xf numFmtId="0" fontId="13" fillId="0" borderId="0" applyProtection="0"/>
    <xf numFmtId="0" fontId="14" fillId="0" borderId="0" applyProtection="0">
      <alignment vertical="center"/>
    </xf>
    <xf numFmtId="0" fontId="13" fillId="0" borderId="0" applyProtection="0"/>
    <xf numFmtId="0" fontId="14" fillId="0" borderId="0" applyProtection="0">
      <alignment vertical="center"/>
    </xf>
    <xf numFmtId="43" fontId="14" fillId="0" borderId="0" applyProtection="0">
      <alignment vertical="center"/>
    </xf>
    <xf numFmtId="43" fontId="14" fillId="0" borderId="0" applyProtection="0">
      <alignment vertical="center"/>
    </xf>
    <xf numFmtId="0" fontId="14" fillId="0" borderId="0" applyProtection="0">
      <alignment vertical="center"/>
    </xf>
    <xf numFmtId="9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2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9" fontId="14" fillId="0" borderId="0" applyProtection="0">
      <alignment vertical="center"/>
    </xf>
    <xf numFmtId="0" fontId="14" fillId="0" borderId="0" applyProtection="0">
      <alignment vertical="center"/>
    </xf>
    <xf numFmtId="0" fontId="20" fillId="0" borderId="0" applyProtection="0">
      <alignment vertical="center"/>
    </xf>
    <xf numFmtId="9" fontId="14" fillId="0" borderId="0" applyProtection="0">
      <alignment vertical="center"/>
    </xf>
    <xf numFmtId="0" fontId="14" fillId="0" borderId="0" applyProtection="0">
      <alignment vertical="center"/>
    </xf>
    <xf numFmtId="0" fontId="7" fillId="0" borderId="0" applyProtection="0">
      <alignment vertical="center"/>
    </xf>
    <xf numFmtId="0" fontId="13" fillId="0" borderId="0" applyProtection="0"/>
    <xf numFmtId="0" fontId="14" fillId="0" borderId="0" applyProtection="0">
      <alignment vertical="center"/>
    </xf>
    <xf numFmtId="0" fontId="13" fillId="0" borderId="0" applyProtection="0"/>
    <xf numFmtId="0" fontId="14" fillId="6" borderId="0" applyProtection="0">
      <alignment vertical="center"/>
    </xf>
    <xf numFmtId="0" fontId="14" fillId="0" borderId="0" applyProtection="0">
      <alignment vertical="center"/>
    </xf>
    <xf numFmtId="9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43" fontId="14" fillId="0" borderId="0" applyProtection="0">
      <alignment vertical="center"/>
    </xf>
    <xf numFmtId="0" fontId="14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43" fontId="14" fillId="0" borderId="0" applyProtection="0">
      <alignment vertical="center"/>
    </xf>
    <xf numFmtId="0" fontId="25" fillId="7" borderId="0" applyProtection="0">
      <alignment vertical="center"/>
    </xf>
    <xf numFmtId="0" fontId="14" fillId="6" borderId="0" applyProtection="0">
      <alignment vertical="center"/>
    </xf>
    <xf numFmtId="0" fontId="13" fillId="0" borderId="0" applyProtection="0"/>
    <xf numFmtId="0" fontId="20" fillId="0" borderId="0" applyProtection="0">
      <alignment vertical="center"/>
    </xf>
    <xf numFmtId="0" fontId="14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9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9" fontId="14" fillId="0" borderId="0" applyProtection="0">
      <alignment vertical="center"/>
    </xf>
    <xf numFmtId="0" fontId="14" fillId="6" borderId="0" applyProtection="0">
      <alignment vertical="center"/>
    </xf>
    <xf numFmtId="0" fontId="13" fillId="0" borderId="0" applyProtection="0"/>
    <xf numFmtId="0" fontId="13" fillId="0" borderId="0" applyProtection="0"/>
    <xf numFmtId="0" fontId="13" fillId="0" borderId="0" applyProtection="0"/>
    <xf numFmtId="9" fontId="14" fillId="0" borderId="0" applyProtection="0">
      <alignment vertical="center"/>
    </xf>
    <xf numFmtId="9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25" fillId="7" borderId="0" applyProtection="0">
      <alignment vertical="center"/>
    </xf>
    <xf numFmtId="0" fontId="14" fillId="6" borderId="0" applyProtection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9" fontId="9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9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5" fillId="0" borderId="0">
      <alignment vertical="center"/>
    </xf>
    <xf numFmtId="9" fontId="9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0" borderId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0" borderId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>
      <alignment vertical="center"/>
    </xf>
    <xf numFmtId="43" fontId="9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/>
    <xf numFmtId="43" fontId="9" fillId="0" borderId="0" applyFont="0" applyFill="0" applyBorder="0" applyAlignment="0" applyProtection="0">
      <alignment vertical="center"/>
    </xf>
    <xf numFmtId="43" fontId="9" fillId="0" borderId="0" applyProtection="0">
      <alignment vertical="center"/>
    </xf>
    <xf numFmtId="43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" fillId="0" borderId="0" applyProtection="0"/>
    <xf numFmtId="0" fontId="9" fillId="0" borderId="0" applyProtection="0">
      <alignment vertical="center"/>
    </xf>
    <xf numFmtId="0" fontId="9" fillId="0" borderId="0">
      <alignment vertical="center"/>
    </xf>
    <xf numFmtId="43" fontId="9" fillId="0" borderId="0" applyProtection="0">
      <alignment vertical="center"/>
    </xf>
    <xf numFmtId="0" fontId="6" fillId="0" borderId="0" applyProtection="0"/>
    <xf numFmtId="9" fontId="5" fillId="0" borderId="0" applyFont="0" applyFill="0" applyBorder="0" applyAlignment="0" applyProtection="0">
      <alignment vertical="center"/>
    </xf>
    <xf numFmtId="0" fontId="6" fillId="0" borderId="0"/>
    <xf numFmtId="0" fontId="9" fillId="0" borderId="0" applyProtection="0">
      <alignment vertical="center"/>
    </xf>
    <xf numFmtId="0" fontId="6" fillId="0" borderId="0"/>
    <xf numFmtId="43" fontId="5" fillId="0" borderId="0" applyFont="0" applyFill="0" applyBorder="0" applyAlignment="0" applyProtection="0">
      <alignment vertical="center"/>
    </xf>
    <xf numFmtId="0" fontId="9" fillId="0" borderId="0" applyProtection="0">
      <alignment vertical="center"/>
    </xf>
    <xf numFmtId="0" fontId="6" fillId="0" borderId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5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9" fontId="9" fillId="0" borderId="0" applyProtection="0">
      <alignment vertical="center"/>
    </xf>
    <xf numFmtId="0" fontId="9" fillId="0" borderId="0" applyProtection="0">
      <alignment vertical="center"/>
    </xf>
    <xf numFmtId="43" fontId="9" fillId="0" borderId="0" applyProtection="0">
      <alignment vertical="center"/>
    </xf>
    <xf numFmtId="0" fontId="9" fillId="0" borderId="0" applyProtection="0">
      <alignment vertical="center"/>
    </xf>
    <xf numFmtId="0" fontId="9" fillId="6" borderId="0" applyProtection="0">
      <alignment vertical="center"/>
    </xf>
    <xf numFmtId="0" fontId="9" fillId="0" borderId="0" applyProtection="0">
      <alignment vertical="center"/>
    </xf>
    <xf numFmtId="0" fontId="6" fillId="0" borderId="0"/>
    <xf numFmtId="0" fontId="9" fillId="6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6" fillId="0" borderId="0"/>
    <xf numFmtId="0" fontId="9" fillId="0" borderId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5" fillId="0" borderId="0">
      <alignment vertical="center"/>
    </xf>
    <xf numFmtId="0" fontId="9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/>
    <xf numFmtId="9" fontId="9" fillId="0" borderId="0" applyProtection="0">
      <alignment vertical="center"/>
    </xf>
    <xf numFmtId="0" fontId="6" fillId="0" borderId="0"/>
    <xf numFmtId="0" fontId="6" fillId="0" borderId="0" applyProtection="0"/>
    <xf numFmtId="0" fontId="5" fillId="5" borderId="0" applyNumberFormat="0" applyBorder="0" applyAlignment="0" applyProtection="0">
      <alignment vertical="center"/>
    </xf>
    <xf numFmtId="0" fontId="9" fillId="6" borderId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Protection="0"/>
    <xf numFmtId="9" fontId="9" fillId="0" borderId="0" applyProtection="0">
      <alignment vertical="center"/>
    </xf>
    <xf numFmtId="0" fontId="9" fillId="0" borderId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Protection="0">
      <alignment vertical="center"/>
    </xf>
    <xf numFmtId="9" fontId="9" fillId="0" borderId="0" applyProtection="0">
      <alignment vertical="center"/>
    </xf>
    <xf numFmtId="9" fontId="9" fillId="0" borderId="0" applyProtection="0">
      <alignment vertical="center"/>
    </xf>
    <xf numFmtId="9" fontId="9" fillId="0" borderId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Protection="0"/>
    <xf numFmtId="0" fontId="8" fillId="0" borderId="0">
      <alignment vertical="center"/>
    </xf>
    <xf numFmtId="0" fontId="9" fillId="6" borderId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 applyProtection="0"/>
    <xf numFmtId="0" fontId="6" fillId="0" borderId="0" applyProtection="0"/>
    <xf numFmtId="0" fontId="9" fillId="0" borderId="0">
      <alignment vertical="center"/>
    </xf>
    <xf numFmtId="0" fontId="6" fillId="0" borderId="0">
      <protection locked="0"/>
    </xf>
    <xf numFmtId="0" fontId="5" fillId="0" borderId="0">
      <alignment vertical="center"/>
    </xf>
    <xf numFmtId="0" fontId="6" fillId="0" borderId="0">
      <protection locked="0"/>
    </xf>
    <xf numFmtId="0" fontId="9" fillId="0" borderId="0">
      <alignment vertical="center"/>
    </xf>
    <xf numFmtId="0" fontId="8" fillId="0" borderId="0">
      <alignment vertical="center"/>
    </xf>
    <xf numFmtId="0" fontId="6" fillId="0" borderId="0" applyProtection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5" fillId="0" borderId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9" fontId="6" fillId="0" borderId="0" xfId="35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5" fillId="0" borderId="7" xfId="20" applyFont="1" applyBorder="1" applyAlignment="1">
      <alignment horizontal="center" vertical="center" wrapText="1"/>
    </xf>
    <xf numFmtId="0" fontId="27" fillId="0" borderId="7" xfId="20" applyFont="1" applyBorder="1" applyAlignment="1">
      <alignment horizontal="center" vertical="center" wrapText="1"/>
    </xf>
    <xf numFmtId="0" fontId="28" fillId="0" borderId="7" xfId="20" applyFont="1" applyBorder="1" applyAlignment="1">
      <alignment horizontal="center" vertical="center"/>
    </xf>
    <xf numFmtId="0" fontId="5" fillId="0" borderId="7" xfId="20" applyBorder="1" applyAlignment="1">
      <alignment horizontal="center" vertical="center" wrapText="1"/>
    </xf>
    <xf numFmtId="0" fontId="5" fillId="0" borderId="7" xfId="20" applyFont="1" applyFill="1" applyBorder="1" applyAlignment="1">
      <alignment horizontal="center" vertical="center" wrapText="1"/>
    </xf>
    <xf numFmtId="0" fontId="30" fillId="0" borderId="7" xfId="20" applyFont="1" applyFill="1" applyBorder="1" applyAlignment="1">
      <alignment horizontal="left" vertical="center" wrapText="1"/>
    </xf>
    <xf numFmtId="0" fontId="29" fillId="0" borderId="7" xfId="20" applyFont="1" applyBorder="1" applyAlignment="1">
      <alignment horizontal="center" vertical="center" wrapText="1"/>
    </xf>
    <xf numFmtId="0" fontId="31" fillId="0" borderId="7" xfId="20" applyFont="1" applyBorder="1" applyAlignment="1">
      <alignment horizontal="center" vertical="center"/>
    </xf>
    <xf numFmtId="176" fontId="28" fillId="0" borderId="7" xfId="20" applyNumberFormat="1" applyFont="1" applyBorder="1" applyAlignment="1">
      <alignment horizontal="center" vertical="center"/>
    </xf>
    <xf numFmtId="177" fontId="28" fillId="0" borderId="7" xfId="20" applyNumberFormat="1" applyFont="1" applyBorder="1" applyAlignment="1">
      <alignment horizontal="center" vertical="center"/>
    </xf>
    <xf numFmtId="0" fontId="32" fillId="0" borderId="7" xfId="20" applyFont="1" applyBorder="1" applyAlignment="1">
      <alignment horizontal="center" vertical="center" wrapText="1"/>
    </xf>
    <xf numFmtId="0" fontId="33" fillId="0" borderId="7" xfId="20" applyFont="1" applyFill="1" applyBorder="1" applyAlignment="1">
      <alignment horizontal="left" vertical="center" wrapText="1"/>
    </xf>
    <xf numFmtId="0" fontId="5" fillId="0" borderId="7" xfId="20" applyFont="1" applyBorder="1" applyAlignment="1">
      <alignment horizontal="center" vertical="center"/>
    </xf>
    <xf numFmtId="0" fontId="29" fillId="0" borderId="7" xfId="20" applyFont="1" applyFill="1" applyBorder="1" applyAlignment="1">
      <alignment horizontal="center" vertical="center" wrapText="1"/>
    </xf>
    <xf numFmtId="0" fontId="29" fillId="0" borderId="7" xfId="20" applyFont="1" applyFill="1" applyBorder="1" applyAlignment="1">
      <alignment horizontal="center" vertical="center"/>
    </xf>
    <xf numFmtId="0" fontId="28" fillId="0" borderId="7" xfId="20" applyFont="1" applyFill="1" applyBorder="1" applyAlignment="1">
      <alignment horizontal="center" vertical="center"/>
    </xf>
    <xf numFmtId="0" fontId="28" fillId="0" borderId="7" xfId="20" applyFont="1" applyFill="1" applyBorder="1" applyAlignment="1">
      <alignment horizontal="left" vertical="center"/>
    </xf>
    <xf numFmtId="9" fontId="28" fillId="0" borderId="7" xfId="2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7" xfId="244" applyBorder="1" applyAlignment="1">
      <alignment horizontal="center" vertical="center"/>
    </xf>
    <xf numFmtId="0" fontId="5" fillId="0" borderId="7" xfId="244" quotePrefix="1" applyBorder="1" applyAlignment="1">
      <alignment horizontal="center" vertical="center"/>
    </xf>
    <xf numFmtId="0" fontId="5" fillId="0" borderId="7" xfId="244" applyBorder="1" applyAlignment="1">
      <alignment horizontal="center" vertical="center"/>
    </xf>
    <xf numFmtId="0" fontId="5" fillId="0" borderId="7" xfId="244" quotePrefix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0" borderId="7" xfId="244" quotePrefix="1" applyFill="1" applyBorder="1" applyAlignment="1">
      <alignment horizontal="center" vertical="center"/>
    </xf>
    <xf numFmtId="0" fontId="5" fillId="0" borderId="7" xfId="244" applyFill="1" applyBorder="1" applyAlignment="1">
      <alignment horizontal="center" vertical="center"/>
    </xf>
    <xf numFmtId="0" fontId="27" fillId="0" borderId="7" xfId="20" applyFont="1" applyFill="1" applyBorder="1" applyAlignment="1">
      <alignment horizontal="center" vertical="center" wrapText="1"/>
    </xf>
    <xf numFmtId="176" fontId="28" fillId="0" borderId="7" xfId="20" applyNumberFormat="1" applyFont="1" applyFill="1" applyBorder="1" applyAlignment="1">
      <alignment horizontal="center" vertical="center"/>
    </xf>
    <xf numFmtId="9" fontId="28" fillId="0" borderId="7" xfId="2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7" xfId="0" applyBorder="1">
      <alignment vertical="center"/>
    </xf>
    <xf numFmtId="9" fontId="15" fillId="0" borderId="7" xfId="35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9" fontId="17" fillId="0" borderId="0" xfId="35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320">
    <cellStyle name="20% - 强调文字颜色 5 2" xfId="54"/>
    <cellStyle name="20% - 强调文字颜色 5 2 2" xfId="71"/>
    <cellStyle name="20% - 强调文字颜色 5 2 2 2" xfId="107"/>
    <cellStyle name="20% - 强调文字颜色 5 2 2 2 2" xfId="285"/>
    <cellStyle name="20% - 强调文字颜色 5 2 2 3" xfId="154"/>
    <cellStyle name="20% - 强调文字颜色 5 2 2 3 2" xfId="288"/>
    <cellStyle name="20% - 强调文字颜色 5 2 2 4" xfId="276"/>
    <cellStyle name="20% - 强调文字颜色 5 2 3" xfId="93"/>
    <cellStyle name="20% - 强调文字颜色 5 2 3 2" xfId="108"/>
    <cellStyle name="20% - 强调文字颜色 5 2 3 2 2" xfId="219"/>
    <cellStyle name="20% - 强调文字颜色 5 2 3 3" xfId="170"/>
    <cellStyle name="20% - 强调文字颜色 5 2 3 3 2" xfId="254"/>
    <cellStyle name="20% - 强调文字颜色 5 2 3 4" xfId="205"/>
    <cellStyle name="20% - 强调文字颜色 5 2 4" xfId="106"/>
    <cellStyle name="20% - 强调文字颜色 5 2 4 2" xfId="109"/>
    <cellStyle name="20% - 强调文字颜色 5 2 4 2 2" xfId="270"/>
    <cellStyle name="20% - 强调文字颜色 5 2 4 3" xfId="181"/>
    <cellStyle name="20% - 强调文字颜色 5 2 4 3 2" xfId="251"/>
    <cellStyle name="20% - 强调文字颜色 5 2 4 4" xfId="277"/>
    <cellStyle name="20% - 强调文字颜色 5 2 5" xfId="142"/>
    <cellStyle name="20% - 强调文字颜色 5 2 5 2" xfId="271"/>
    <cellStyle name="20% - 强调文字颜色 5 2 6" xfId="272"/>
    <cellStyle name="百分比 2" xfId="1"/>
    <cellStyle name="百分比 2 2" xfId="46"/>
    <cellStyle name="百分比 2 2 2" xfId="100"/>
    <cellStyle name="百分比 2 2 2 2" xfId="175"/>
    <cellStyle name="百分比 2 2 2 2 2" xfId="282"/>
    <cellStyle name="百分比 2 2 2 3" xfId="301"/>
    <cellStyle name="百分比 2 2 3" xfId="133"/>
    <cellStyle name="百分比 2 2 3 2" xfId="247"/>
    <cellStyle name="百分比 2 2 4" xfId="309"/>
    <cellStyle name="百分比 2 3" xfId="47"/>
    <cellStyle name="百分比 2 3 2" xfId="99"/>
    <cellStyle name="百分比 2 3 2 2" xfId="174"/>
    <cellStyle name="百分比 2 3 2 2 2" xfId="199"/>
    <cellStyle name="百分比 2 3 2 3" xfId="279"/>
    <cellStyle name="百分比 2 3 3" xfId="136"/>
    <cellStyle name="百分比 2 3 3 2" xfId="195"/>
    <cellStyle name="百分比 2 3 4" xfId="234"/>
    <cellStyle name="百分比 2 4" xfId="80"/>
    <cellStyle name="百分比 2 4 2" xfId="161"/>
    <cellStyle name="百分比 2 4 2 2" xfId="284"/>
    <cellStyle name="百分比 2 4 3" xfId="265"/>
    <cellStyle name="百分比 2 5" xfId="125"/>
    <cellStyle name="百分比 2 5 2" xfId="283"/>
    <cellStyle name="百分比 2 6" xfId="39"/>
    <cellStyle name="百分比 2 6 2" xfId="280"/>
    <cellStyle name="百分比 3" xfId="2"/>
    <cellStyle name="百分比 3 2" xfId="50"/>
    <cellStyle name="百分比 3 2 2" xfId="98"/>
    <cellStyle name="百分比 3 3" xfId="92"/>
    <cellStyle name="百分比 3 3 2" xfId="169"/>
    <cellStyle name="百分比 3 3 2 2" xfId="267"/>
    <cellStyle name="百分比 3 3 3" xfId="207"/>
    <cellStyle name="百分比 3 4" xfId="144"/>
    <cellStyle name="百分比 3 4 2" xfId="210"/>
    <cellStyle name="百分比 3 5" xfId="55"/>
    <cellStyle name="百分比 3 5 2" xfId="211"/>
    <cellStyle name="百分比 4" xfId="113"/>
    <cellStyle name="百分比 4 2" xfId="274"/>
    <cellStyle name="百分比 5" xfId="35"/>
    <cellStyle name="百分比 5 2" xfId="186"/>
    <cellStyle name="常规" xfId="0" builtinId="0"/>
    <cellStyle name="常规 10" xfId="3"/>
    <cellStyle name="常规 10 2" xfId="119"/>
    <cellStyle name="常规 10 2 2" xfId="262"/>
    <cellStyle name="常规 10 3" xfId="42"/>
    <cellStyle name="常规 10 3 2" xfId="244"/>
    <cellStyle name="常规 11" xfId="4"/>
    <cellStyle name="常规 11 2" xfId="179"/>
    <cellStyle name="常规 11 2 2" xfId="239"/>
    <cellStyle name="常规 11 3" xfId="104"/>
    <cellStyle name="常规 11 3 2" xfId="260"/>
    <cellStyle name="常规 12" xfId="5"/>
    <cellStyle name="常规 12 2" xfId="6"/>
    <cellStyle name="常规 12 2 2" xfId="128"/>
    <cellStyle name="常规 12 2 2 2" xfId="213"/>
    <cellStyle name="常规 12 3" xfId="7"/>
    <cellStyle name="常规 12 4" xfId="40"/>
    <cellStyle name="常规 12 4 2" xfId="287"/>
    <cellStyle name="常规 13" xfId="8"/>
    <cellStyle name="常规 14" xfId="9"/>
    <cellStyle name="常规 15" xfId="10"/>
    <cellStyle name="常规 16" xfId="30"/>
    <cellStyle name="常规 16 2" xfId="289"/>
    <cellStyle name="常规 17" xfId="33"/>
    <cellStyle name="常规 18" xfId="34"/>
    <cellStyle name="常规 18 2" xfId="231"/>
    <cellStyle name="常规 2" xfId="11"/>
    <cellStyle name="常规 2 10" xfId="53"/>
    <cellStyle name="常规 2 10 2" xfId="95"/>
    <cellStyle name="常规 2 10 2 2" xfId="171"/>
    <cellStyle name="常规 2 10 2 2 2" xfId="291"/>
    <cellStyle name="常规 2 10 2 3" xfId="257"/>
    <cellStyle name="常规 2 10 3" xfId="141"/>
    <cellStyle name="常规 2 10 3 2" xfId="286"/>
    <cellStyle name="常规 2 10 4" xfId="290"/>
    <cellStyle name="常规 2 2" xfId="12"/>
    <cellStyle name="常规 2 2 2" xfId="49"/>
    <cellStyle name="常规 2 2 2 2" xfId="74"/>
    <cellStyle name="常规 2 2 2 2 2" xfId="155"/>
    <cellStyle name="常规 2 2 2 2 2 2" xfId="273"/>
    <cellStyle name="常规 2 2 2 2 3" xfId="235"/>
    <cellStyle name="常规 2 2 2 3" xfId="139"/>
    <cellStyle name="常规 2 2 2 3 2" xfId="229"/>
    <cellStyle name="常规 2 2 2 4" xfId="266"/>
    <cellStyle name="常规 2 2 3" xfId="97"/>
    <cellStyle name="常规 2 2 3 2" xfId="173"/>
    <cellStyle name="常规 2 2 3 2 2" xfId="292"/>
    <cellStyle name="常规 2 2 3 3" xfId="268"/>
    <cellStyle name="常规 2 2 4" xfId="118"/>
    <cellStyle name="常规 2 2 4 2" xfId="233"/>
    <cellStyle name="常规 2 2 5" xfId="36"/>
    <cellStyle name="常规 2 2 5 2" xfId="237"/>
    <cellStyle name="常规 2 3" xfId="13"/>
    <cellStyle name="常规 2 3 2" xfId="14"/>
    <cellStyle name="常规 2 3 2 2" xfId="94"/>
    <cellStyle name="常规 2 3 2 2 2" xfId="294"/>
    <cellStyle name="常规 2 3 2 3" xfId="52"/>
    <cellStyle name="常规 2 3 2 3 2" xfId="296"/>
    <cellStyle name="常规 2 3 3" xfId="96"/>
    <cellStyle name="常规 2 3 3 2" xfId="172"/>
    <cellStyle name="常规 2 3 3 2 2" xfId="299"/>
    <cellStyle name="常规 2 3 3 3" xfId="253"/>
    <cellStyle name="常规 2 3 4" xfId="120"/>
    <cellStyle name="常规 2 3 4 2" xfId="269"/>
    <cellStyle name="常规 2 3 5" xfId="37"/>
    <cellStyle name="常规 2 3 5 2" xfId="223"/>
    <cellStyle name="常规 2 4" xfId="15"/>
    <cellStyle name="常规 2 4 2" xfId="145"/>
    <cellStyle name="常规 2 4 2 2" xfId="252"/>
    <cellStyle name="常规 2 4 3" xfId="56"/>
    <cellStyle name="常规 2 4 3 2" xfId="302"/>
    <cellStyle name="常规 2 5" xfId="16"/>
    <cellStyle name="常规 2 5 2" xfId="17"/>
    <cellStyle name="常规 2 5 2 2" xfId="126"/>
    <cellStyle name="常规 2 5 2 2 2" xfId="305"/>
    <cellStyle name="常规 2 5 3" xfId="77"/>
    <cellStyle name="常规 2 5 3 2" xfId="306"/>
    <cellStyle name="常规 2 6" xfId="18"/>
    <cellStyle name="常规 2 6 2" xfId="130"/>
    <cellStyle name="常规 2 6 3" xfId="41"/>
    <cellStyle name="常规 2 7" xfId="32"/>
    <cellStyle name="常规 2 7 2" xfId="115"/>
    <cellStyle name="常规 2 7 3" xfId="303"/>
    <cellStyle name="常规 2_Sheet5" xfId="19"/>
    <cellStyle name="常规 3" xfId="20"/>
    <cellStyle name="常规 3 2" xfId="21"/>
    <cellStyle name="常规 3 2 2" xfId="45"/>
    <cellStyle name="常规 3 2 2 2" xfId="101"/>
    <cellStyle name="常规 3 2 2 2 2" xfId="176"/>
    <cellStyle name="常规 3 2 2 2 2 2" xfId="308"/>
    <cellStyle name="常规 3 2 2 2 3" xfId="255"/>
    <cellStyle name="常规 3 2 2 3" xfId="127"/>
    <cellStyle name="常规 3 2 2 3 2" xfId="310"/>
    <cellStyle name="常规 3 2 2 4" xfId="206"/>
    <cellStyle name="常规 3 2 3" xfId="57"/>
    <cellStyle name="常规 3 2 3 2" xfId="91"/>
    <cellStyle name="常规 3 2 3 2 2" xfId="168"/>
    <cellStyle name="常规 3 2 3 2 2 2" xfId="228"/>
    <cellStyle name="常规 3 2 3 2 3" xfId="263"/>
    <cellStyle name="常规 3 2 3 3" xfId="129"/>
    <cellStyle name="常规 3 2 3 3 2" xfId="245"/>
    <cellStyle name="常规 3 2 3 4" xfId="209"/>
    <cellStyle name="常规 3 2 4" xfId="76"/>
    <cellStyle name="常规 3 2 4 2" xfId="158"/>
    <cellStyle name="常规 3 2 4 2 2" xfId="240"/>
    <cellStyle name="常规 3 2 4 3" xfId="212"/>
    <cellStyle name="常规 3 2 5" xfId="112"/>
    <cellStyle name="常规 3 2 5 2" xfId="208"/>
    <cellStyle name="常规 3 2 6" xfId="51"/>
    <cellStyle name="常规 3 2 6 2" xfId="215"/>
    <cellStyle name="常规 3 3" xfId="31"/>
    <cellStyle name="常规 3 3 2" xfId="87"/>
    <cellStyle name="常规 3 3 2 2" xfId="162"/>
    <cellStyle name="常规 3 3 2 2 2" xfId="236"/>
    <cellStyle name="常规 3 3 2 3" xfId="312"/>
    <cellStyle name="常规 3 3 3" xfId="146"/>
    <cellStyle name="常规 3 3 3 2" xfId="313"/>
    <cellStyle name="常规 3 3 4" xfId="295"/>
    <cellStyle name="常规 3 4" xfId="58"/>
    <cellStyle name="常规 3 4 2" xfId="85"/>
    <cellStyle name="常规 3 4 2 2" xfId="110"/>
    <cellStyle name="常规 3 4 2 2 2" xfId="264"/>
    <cellStyle name="常规 3 4 2 3" xfId="314"/>
    <cellStyle name="常规 3 4 3" xfId="147"/>
    <cellStyle name="常规 3 4 3 2" xfId="315"/>
    <cellStyle name="常规 3 4 4" xfId="297"/>
    <cellStyle name="常规 3 5" xfId="83"/>
    <cellStyle name="常规 3 5 2" xfId="163"/>
    <cellStyle name="常规 3 5 2 2" xfId="317"/>
    <cellStyle name="常规 3 5 3" xfId="316"/>
    <cellStyle name="常规 3 6" xfId="111"/>
    <cellStyle name="常规 3 6 2" xfId="248"/>
    <cellStyle name="常规 4" xfId="22"/>
    <cellStyle name="常规 4 2" xfId="60"/>
    <cellStyle name="常规 4 2 2" xfId="84"/>
    <cellStyle name="常规 4 2 2 2" xfId="164"/>
    <cellStyle name="常规 4 2 2 2 2" xfId="192"/>
    <cellStyle name="常规 4 2 2 3" xfId="242"/>
    <cellStyle name="常规 4 2 3" xfId="149"/>
    <cellStyle name="常规 4 2 3 2" xfId="319"/>
    <cellStyle name="常规 4 2 4" xfId="318"/>
    <cellStyle name="常规 4 3" xfId="81"/>
    <cellStyle name="常规 4 3 2" xfId="151"/>
    <cellStyle name="常规 4 3 2 2" xfId="281"/>
    <cellStyle name="常规 4 3 3" xfId="300"/>
    <cellStyle name="常规 4 4" xfId="116"/>
    <cellStyle name="常规 4 4 2" xfId="246"/>
    <cellStyle name="常规 4 5" xfId="59"/>
    <cellStyle name="常规 4 5 2" xfId="204"/>
    <cellStyle name="常规 5" xfId="23"/>
    <cellStyle name="常规 5 2" xfId="44"/>
    <cellStyle name="常规 5 2 2" xfId="102"/>
    <cellStyle name="常规 5 2 2 2" xfId="177"/>
    <cellStyle name="常规 5 2 2 2 2" xfId="201"/>
    <cellStyle name="常规 5 2 2 3" xfId="202"/>
    <cellStyle name="常规 5 2 3" xfId="114"/>
    <cellStyle name="常规 5 2 3 2" xfId="200"/>
    <cellStyle name="常规 5 2 4" xfId="203"/>
    <cellStyle name="常规 5 3" xfId="62"/>
    <cellStyle name="常规 5 3 2" xfId="90"/>
    <cellStyle name="常规 5 3 2 2" xfId="166"/>
    <cellStyle name="常规 5 3 2 2 2" xfId="197"/>
    <cellStyle name="常规 5 3 2 3" xfId="198"/>
    <cellStyle name="常规 5 3 3" xfId="150"/>
    <cellStyle name="常规 5 3 3 2" xfId="196"/>
    <cellStyle name="常规 5 3 4" xfId="278"/>
    <cellStyle name="常规 5 4" xfId="86"/>
    <cellStyle name="常规 5 4 2" xfId="165"/>
    <cellStyle name="常规 5 4 2 2" xfId="193"/>
    <cellStyle name="常规 5 4 3" xfId="194"/>
    <cellStyle name="常规 5 5" xfId="121"/>
    <cellStyle name="常规 5 5 2" xfId="191"/>
    <cellStyle name="常规 5 6" xfId="61"/>
    <cellStyle name="常规 5 6 2" xfId="307"/>
    <cellStyle name="常规 6" xfId="24"/>
    <cellStyle name="常规 6 2" xfId="63"/>
    <cellStyle name="常规 6 2 2" xfId="72"/>
    <cellStyle name="常规 6 2 2 2" xfId="137"/>
    <cellStyle name="常规 6 2 2 2 2" xfId="188"/>
    <cellStyle name="常规 6 2 2 3" xfId="189"/>
    <cellStyle name="常规 6 2 3" xfId="132"/>
    <cellStyle name="常规 6 2 3 2" xfId="230"/>
    <cellStyle name="常规 6 2 4" xfId="190"/>
    <cellStyle name="常规 6 3" xfId="64"/>
    <cellStyle name="常规 6 3 2" xfId="82"/>
    <cellStyle name="常规 6 3 2 2" xfId="156"/>
    <cellStyle name="常规 6 3 3" xfId="135"/>
    <cellStyle name="常规 6 4" xfId="103"/>
    <cellStyle name="常规 6 4 2" xfId="178"/>
    <cellStyle name="常规 6 4 2 2" xfId="187"/>
    <cellStyle name="常规 6 4 3" xfId="311"/>
    <cellStyle name="常规 6 5" xfId="124"/>
    <cellStyle name="常规 6 5 2" xfId="275"/>
    <cellStyle name="常规 6 6" xfId="43"/>
    <cellStyle name="常规 6 6 2" xfId="185"/>
    <cellStyle name="常规 7" xfId="25"/>
    <cellStyle name="常规 7 2" xfId="66"/>
    <cellStyle name="常规 7 2 2" xfId="79"/>
    <cellStyle name="常规 7 2 2 2" xfId="160"/>
    <cellStyle name="常规 7 2 2 2 2" xfId="182"/>
    <cellStyle name="常规 7 2 2 3" xfId="183"/>
    <cellStyle name="常规 7 2 3" xfId="140"/>
    <cellStyle name="常规 7 2 3 2" xfId="256"/>
    <cellStyle name="常规 7 2 4" xfId="184"/>
    <cellStyle name="常规 7 3" xfId="89"/>
    <cellStyle name="常规 7 3 2" xfId="167"/>
    <cellStyle name="常规 7 3 2 2" xfId="227"/>
    <cellStyle name="常规 7 3 3" xfId="261"/>
    <cellStyle name="常规 7 4" xfId="143"/>
    <cellStyle name="常规 7 4 2" xfId="243"/>
    <cellStyle name="常规 7 5" xfId="65"/>
    <cellStyle name="常规 7 5 2" xfId="293"/>
    <cellStyle name="常规 8" xfId="26"/>
    <cellStyle name="常规 8 2" xfId="48"/>
    <cellStyle name="常规 8 2 2" xfId="138"/>
    <cellStyle name="常规 8 3" xfId="78"/>
    <cellStyle name="常规 8 3 2" xfId="159"/>
    <cellStyle name="常规 8 3 2 2" xfId="250"/>
    <cellStyle name="常规 8 3 3" xfId="304"/>
    <cellStyle name="常规 8 4" xfId="131"/>
    <cellStyle name="常规 8 4 2" xfId="258"/>
    <cellStyle name="常规 8 5" xfId="67"/>
    <cellStyle name="常规 8 5 2" xfId="298"/>
    <cellStyle name="常规 9" xfId="27"/>
    <cellStyle name="常规 9 2" xfId="75"/>
    <cellStyle name="常规 9 2 2" xfId="157"/>
    <cellStyle name="常规 9 2 2 2" xfId="216"/>
    <cellStyle name="常规 9 2 3" xfId="214"/>
    <cellStyle name="常规 9 3" xfId="134"/>
    <cellStyle name="常规 9 3 2" xfId="218"/>
    <cellStyle name="常规 9 4" xfId="68"/>
    <cellStyle name="常规 9 4 2" xfId="220"/>
    <cellStyle name="千位分隔 2" xfId="28"/>
    <cellStyle name="千位分隔 2 2" xfId="29"/>
    <cellStyle name="千位分隔 2 2 2" xfId="148"/>
    <cellStyle name="千位分隔 2 2 2 2" xfId="221"/>
    <cellStyle name="千位分隔 2 2 3" xfId="88"/>
    <cellStyle name="千位分隔 2 2 3 2" xfId="222"/>
    <cellStyle name="千位分隔 2 2 4" xfId="241"/>
    <cellStyle name="千位分隔 2 3" xfId="69"/>
    <cellStyle name="千位分隔 2 3 2" xfId="152"/>
    <cellStyle name="千位分隔 2 3 2 2" xfId="232"/>
    <cellStyle name="千位分隔 2 3 3" xfId="224"/>
    <cellStyle name="千位分隔 2 4" xfId="117"/>
    <cellStyle name="千位分隔 2 4 2" xfId="225"/>
    <cellStyle name="千位分隔 2 5" xfId="217"/>
    <cellStyle name="千位分隔 3" xfId="38"/>
    <cellStyle name="千位分隔 3 2" xfId="122"/>
    <cellStyle name="千位分隔 3 2 2" xfId="249"/>
    <cellStyle name="千位分隔 3 3" xfId="238"/>
    <cellStyle name="千位分隔 4" xfId="73"/>
    <cellStyle name="千位分隔 4 2" xfId="123"/>
    <cellStyle name="千位分隔 4 2 2" xfId="226"/>
    <cellStyle name="千位分隔 4 3" xfId="259"/>
    <cellStyle name="强调文字颜色 2 2" xfId="70"/>
    <cellStyle name="强调文字颜色 2 2 2" xfId="105"/>
    <cellStyle name="强调文字颜色 2 2 2 2" xfId="180"/>
    <cellStyle name="强调文字颜色 2 2 3" xfId="15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workbookViewId="0">
      <selection activeCell="M14" sqref="M14"/>
    </sheetView>
  </sheetViews>
  <sheetFormatPr defaultRowHeight="13.5"/>
  <cols>
    <col min="17" max="17" width="15.375" customWidth="1"/>
  </cols>
  <sheetData>
    <row r="1" spans="1:17" ht="47.25" customHeight="1">
      <c r="A1" s="47" t="s">
        <v>84</v>
      </c>
      <c r="B1" s="47"/>
      <c r="C1" s="47"/>
      <c r="D1" s="48"/>
      <c r="E1" s="48"/>
      <c r="F1" s="48"/>
      <c r="G1" s="48"/>
      <c r="H1" s="48"/>
      <c r="I1" s="48"/>
      <c r="J1" s="49"/>
      <c r="K1" s="50"/>
      <c r="L1" s="50"/>
      <c r="M1" s="50"/>
      <c r="N1" s="50"/>
      <c r="O1" s="50"/>
      <c r="P1" s="50"/>
      <c r="Q1" s="48"/>
    </row>
    <row r="2" spans="1:17" ht="29.25" customHeight="1">
      <c r="A2" s="51" t="s">
        <v>18</v>
      </c>
      <c r="B2" s="51"/>
      <c r="C2" s="51"/>
      <c r="D2" s="7"/>
      <c r="E2" s="7"/>
      <c r="F2" s="59" t="s">
        <v>19</v>
      </c>
      <c r="G2" s="59"/>
      <c r="H2" s="59"/>
      <c r="I2" s="59"/>
      <c r="J2" s="10"/>
      <c r="K2" s="11"/>
      <c r="L2" s="11"/>
      <c r="M2" s="11"/>
      <c r="N2" s="11"/>
      <c r="O2" s="11"/>
      <c r="P2" s="11"/>
      <c r="Q2" s="7" t="s">
        <v>0</v>
      </c>
    </row>
    <row r="3" spans="1:17" ht="44.25" customHeight="1">
      <c r="A3" s="58" t="s">
        <v>16</v>
      </c>
      <c r="B3" s="45" t="s">
        <v>2</v>
      </c>
      <c r="C3" s="58" t="s">
        <v>4</v>
      </c>
      <c r="D3" s="58" t="s">
        <v>5</v>
      </c>
      <c r="E3" s="58" t="s">
        <v>6</v>
      </c>
      <c r="F3" s="52" t="s">
        <v>7</v>
      </c>
      <c r="G3" s="52"/>
      <c r="H3" s="52"/>
      <c r="I3" s="58" t="s">
        <v>8</v>
      </c>
      <c r="J3" s="44" t="s">
        <v>9</v>
      </c>
      <c r="K3" s="53" t="s">
        <v>17</v>
      </c>
      <c r="L3" s="54"/>
      <c r="M3" s="54"/>
      <c r="N3" s="54"/>
      <c r="O3" s="54"/>
      <c r="P3" s="55"/>
      <c r="Q3" s="56" t="s">
        <v>11</v>
      </c>
    </row>
    <row r="4" spans="1:17" ht="48" customHeight="1">
      <c r="A4" s="46"/>
      <c r="B4" s="46"/>
      <c r="C4" s="46"/>
      <c r="D4" s="46"/>
      <c r="E4" s="46"/>
      <c r="F4" s="9" t="s">
        <v>12</v>
      </c>
      <c r="G4" s="9" t="s">
        <v>13</v>
      </c>
      <c r="H4" s="9" t="s">
        <v>14</v>
      </c>
      <c r="I4" s="46"/>
      <c r="J4" s="44"/>
      <c r="K4" s="12" t="s">
        <v>87</v>
      </c>
      <c r="L4" s="8" t="s">
        <v>86</v>
      </c>
      <c r="M4" s="8" t="s">
        <v>85</v>
      </c>
      <c r="N4" s="8" t="s">
        <v>88</v>
      </c>
      <c r="O4" s="8" t="s">
        <v>89</v>
      </c>
      <c r="P4" s="8" t="s">
        <v>15</v>
      </c>
      <c r="Q4" s="57"/>
    </row>
    <row r="5" spans="1:17" ht="43.5" customHeight="1">
      <c r="A5" s="33">
        <v>1</v>
      </c>
      <c r="B5" s="35" t="s">
        <v>79</v>
      </c>
      <c r="C5" s="34" t="s">
        <v>80</v>
      </c>
      <c r="D5" s="34" t="s">
        <v>82</v>
      </c>
      <c r="E5" s="34" t="s">
        <v>80</v>
      </c>
      <c r="F5" s="15">
        <f>8093.11</f>
        <v>8093.11</v>
      </c>
      <c r="G5" s="15">
        <v>1207.21</v>
      </c>
      <c r="H5" s="15">
        <v>9300.32</v>
      </c>
      <c r="I5" s="15">
        <v>6728.9</v>
      </c>
      <c r="J5" s="30">
        <f>I5/H5</f>
        <v>0.7235127393466031</v>
      </c>
      <c r="K5" s="15">
        <v>14.4</v>
      </c>
      <c r="L5" s="15">
        <v>5</v>
      </c>
      <c r="M5" s="15">
        <f>22.5+15+14</f>
        <v>51.5</v>
      </c>
      <c r="N5" s="15">
        <f>11.5</f>
        <v>11.5</v>
      </c>
      <c r="O5" s="15">
        <f>11</f>
        <v>11</v>
      </c>
      <c r="P5" s="15">
        <f>SUM(K5:O5)</f>
        <v>93.4</v>
      </c>
      <c r="Q5" s="43"/>
    </row>
  </sheetData>
  <mergeCells count="13">
    <mergeCell ref="J3:J4"/>
    <mergeCell ref="B3:B4"/>
    <mergeCell ref="A1:Q1"/>
    <mergeCell ref="A2:C2"/>
    <mergeCell ref="F3:H3"/>
    <mergeCell ref="K3:P3"/>
    <mergeCell ref="Q3:Q4"/>
    <mergeCell ref="A3:A4"/>
    <mergeCell ref="C3:C4"/>
    <mergeCell ref="D3:D4"/>
    <mergeCell ref="E3:E4"/>
    <mergeCell ref="I3:I4"/>
    <mergeCell ref="F2:I2"/>
  </mergeCells>
  <phoneticPr fontId="11" type="noConversion"/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pane xSplit="9" ySplit="4" topLeftCell="J8" activePane="bottomRight" state="frozen"/>
      <selection pane="topRight"/>
      <selection pane="bottomLeft"/>
      <selection pane="bottomRight" sqref="A1:R1"/>
    </sheetView>
  </sheetViews>
  <sheetFormatPr defaultColWidth="9" defaultRowHeight="13.5"/>
  <cols>
    <col min="1" max="1" width="5" customWidth="1"/>
    <col min="2" max="2" width="11.125" customWidth="1"/>
    <col min="3" max="3" width="6" customWidth="1"/>
    <col min="4" max="4" width="12" customWidth="1"/>
    <col min="5" max="5" width="18.5" customWidth="1"/>
    <col min="6" max="6" width="16.75" customWidth="1"/>
    <col min="7" max="10" width="11.625" customWidth="1"/>
    <col min="11" max="17" width="10.625" customWidth="1"/>
    <col min="18" max="18" width="16.375" customWidth="1"/>
  </cols>
  <sheetData>
    <row r="1" spans="1:18" ht="50.25" customHeight="1">
      <c r="A1" s="62" t="s">
        <v>83</v>
      </c>
      <c r="B1" s="62"/>
      <c r="C1" s="62"/>
      <c r="D1" s="62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s="1" customFormat="1" ht="24.95" customHeight="1">
      <c r="A2" s="64" t="s">
        <v>20</v>
      </c>
      <c r="B2" s="64"/>
      <c r="C2" s="64"/>
      <c r="D2" s="64"/>
      <c r="E2" s="3"/>
      <c r="F2" s="3"/>
      <c r="G2" s="59" t="s">
        <v>19</v>
      </c>
      <c r="H2" s="59"/>
      <c r="I2" s="59"/>
      <c r="J2" s="59"/>
      <c r="K2" s="3"/>
      <c r="L2" s="3"/>
      <c r="M2" s="3"/>
      <c r="N2" s="3"/>
      <c r="O2" s="3"/>
      <c r="P2" s="3"/>
      <c r="Q2" s="3"/>
      <c r="R2" s="3" t="s">
        <v>0</v>
      </c>
    </row>
    <row r="3" spans="1:18" s="2" customFormat="1" ht="31.5" customHeight="1">
      <c r="A3" s="60" t="s">
        <v>1</v>
      </c>
      <c r="B3" s="60" t="s">
        <v>2</v>
      </c>
      <c r="C3" s="60" t="s">
        <v>3</v>
      </c>
      <c r="D3" s="60" t="s">
        <v>4</v>
      </c>
      <c r="E3" s="60" t="s">
        <v>5</v>
      </c>
      <c r="F3" s="60" t="s">
        <v>6</v>
      </c>
      <c r="G3" s="65" t="s">
        <v>7</v>
      </c>
      <c r="H3" s="65"/>
      <c r="I3" s="65"/>
      <c r="J3" s="60" t="s">
        <v>8</v>
      </c>
      <c r="K3" s="60" t="s">
        <v>9</v>
      </c>
      <c r="L3" s="65" t="s">
        <v>10</v>
      </c>
      <c r="M3" s="65"/>
      <c r="N3" s="65"/>
      <c r="O3" s="65"/>
      <c r="P3" s="65"/>
      <c r="Q3" s="66"/>
      <c r="R3" s="65" t="s">
        <v>11</v>
      </c>
    </row>
    <row r="4" spans="1:18" s="2" customFormat="1" ht="40.5" customHeight="1">
      <c r="A4" s="61"/>
      <c r="B4" s="61"/>
      <c r="C4" s="61"/>
      <c r="D4" s="61"/>
      <c r="E4" s="61"/>
      <c r="F4" s="61"/>
      <c r="G4" s="5" t="s">
        <v>12</v>
      </c>
      <c r="H4" s="5" t="s">
        <v>13</v>
      </c>
      <c r="I4" s="5" t="s">
        <v>14</v>
      </c>
      <c r="J4" s="61"/>
      <c r="K4" s="61"/>
      <c r="L4" s="4" t="s">
        <v>87</v>
      </c>
      <c r="M4" s="4" t="s">
        <v>86</v>
      </c>
      <c r="N4" s="4" t="s">
        <v>85</v>
      </c>
      <c r="O4" s="4" t="s">
        <v>88</v>
      </c>
      <c r="P4" s="4" t="s">
        <v>90</v>
      </c>
      <c r="Q4" s="6" t="s">
        <v>15</v>
      </c>
      <c r="R4" s="65"/>
    </row>
    <row r="5" spans="1:18" ht="33" customHeight="1">
      <c r="A5" s="31">
        <v>1</v>
      </c>
      <c r="B5" s="33" t="s">
        <v>79</v>
      </c>
      <c r="C5" s="32">
        <v>1</v>
      </c>
      <c r="D5" s="32" t="s">
        <v>81</v>
      </c>
      <c r="E5" s="13" t="s">
        <v>46</v>
      </c>
      <c r="F5" s="14" t="s">
        <v>23</v>
      </c>
      <c r="G5" s="15">
        <v>674</v>
      </c>
      <c r="H5" s="15">
        <v>528.38</v>
      </c>
      <c r="I5" s="15">
        <v>1202.3800000000001</v>
      </c>
      <c r="J5" s="15">
        <v>1174.42</v>
      </c>
      <c r="K5" s="30">
        <f>J5/I5</f>
        <v>0.97674612019494667</v>
      </c>
      <c r="L5" s="15">
        <v>20</v>
      </c>
      <c r="M5" s="15"/>
      <c r="N5" s="15">
        <v>40</v>
      </c>
      <c r="O5" s="15">
        <v>30</v>
      </c>
      <c r="P5" s="15">
        <v>10</v>
      </c>
      <c r="Q5" s="15">
        <f>SUM(L5:P5)</f>
        <v>100</v>
      </c>
      <c r="R5" s="16"/>
    </row>
    <row r="6" spans="1:18" ht="54.75" customHeight="1">
      <c r="A6" s="31">
        <v>2</v>
      </c>
      <c r="B6" s="33" t="s">
        <v>79</v>
      </c>
      <c r="C6" s="31">
        <v>2</v>
      </c>
      <c r="D6" s="32" t="s">
        <v>81</v>
      </c>
      <c r="E6" s="17" t="s">
        <v>21</v>
      </c>
      <c r="F6" s="14" t="s">
        <v>47</v>
      </c>
      <c r="G6" s="15">
        <v>1279.0999999999999</v>
      </c>
      <c r="H6" s="15">
        <v>943.74</v>
      </c>
      <c r="I6" s="15">
        <v>2222.84</v>
      </c>
      <c r="J6" s="15">
        <v>1491.23</v>
      </c>
      <c r="K6" s="30">
        <f t="shared" ref="K6:K48" si="0">J6/I6</f>
        <v>0.67086699897428514</v>
      </c>
      <c r="L6" s="15">
        <v>14</v>
      </c>
      <c r="M6" s="15"/>
      <c r="N6" s="15">
        <v>40</v>
      </c>
      <c r="O6" s="15">
        <v>30</v>
      </c>
      <c r="P6" s="15">
        <v>10</v>
      </c>
      <c r="Q6" s="15">
        <f t="shared" ref="Q6:Q49" si="1">SUM(L6:P6)</f>
        <v>94</v>
      </c>
      <c r="R6" s="18"/>
    </row>
    <row r="7" spans="1:18" ht="40.5" customHeight="1">
      <c r="A7" s="31">
        <v>3</v>
      </c>
      <c r="B7" s="33" t="s">
        <v>79</v>
      </c>
      <c r="C7" s="31">
        <v>3</v>
      </c>
      <c r="D7" s="32" t="s">
        <v>81</v>
      </c>
      <c r="E7" s="13" t="s">
        <v>22</v>
      </c>
      <c r="F7" s="14" t="s">
        <v>23</v>
      </c>
      <c r="G7" s="15">
        <v>3.5</v>
      </c>
      <c r="H7" s="15">
        <v>3.5</v>
      </c>
      <c r="I7" s="15">
        <v>7</v>
      </c>
      <c r="J7" s="15">
        <v>6.32</v>
      </c>
      <c r="K7" s="30">
        <f t="shared" si="0"/>
        <v>0.90285714285714291</v>
      </c>
      <c r="L7" s="15">
        <v>18</v>
      </c>
      <c r="M7" s="15"/>
      <c r="N7" s="15">
        <v>40</v>
      </c>
      <c r="O7" s="15">
        <v>30</v>
      </c>
      <c r="P7" s="15">
        <v>10</v>
      </c>
      <c r="Q7" s="15">
        <f t="shared" si="1"/>
        <v>98</v>
      </c>
      <c r="R7" s="18"/>
    </row>
    <row r="8" spans="1:18" ht="54" customHeight="1">
      <c r="A8" s="31">
        <v>4</v>
      </c>
      <c r="B8" s="33" t="s">
        <v>79</v>
      </c>
      <c r="C8" s="31">
        <v>4</v>
      </c>
      <c r="D8" s="32" t="s">
        <v>81</v>
      </c>
      <c r="E8" s="13" t="s">
        <v>24</v>
      </c>
      <c r="F8" s="14" t="s">
        <v>23</v>
      </c>
      <c r="G8" s="15">
        <v>13.4</v>
      </c>
      <c r="H8" s="15">
        <v>0</v>
      </c>
      <c r="I8" s="15">
        <v>13.4</v>
      </c>
      <c r="J8" s="15">
        <v>12.72</v>
      </c>
      <c r="K8" s="30">
        <f t="shared" si="0"/>
        <v>0.94925373134328361</v>
      </c>
      <c r="L8" s="15">
        <v>19</v>
      </c>
      <c r="M8" s="15"/>
      <c r="N8" s="15">
        <v>40</v>
      </c>
      <c r="O8" s="15">
        <v>30</v>
      </c>
      <c r="P8" s="15">
        <v>10</v>
      </c>
      <c r="Q8" s="15">
        <f t="shared" si="1"/>
        <v>99</v>
      </c>
      <c r="R8" s="18"/>
    </row>
    <row r="9" spans="1:18" ht="41.25" customHeight="1">
      <c r="A9" s="31">
        <v>5</v>
      </c>
      <c r="B9" s="33" t="s">
        <v>79</v>
      </c>
      <c r="C9" s="31">
        <v>5</v>
      </c>
      <c r="D9" s="32" t="s">
        <v>81</v>
      </c>
      <c r="E9" s="13" t="s">
        <v>25</v>
      </c>
      <c r="F9" s="14" t="s">
        <v>23</v>
      </c>
      <c r="G9" s="15">
        <v>15.4</v>
      </c>
      <c r="H9" s="15">
        <v>11.98</v>
      </c>
      <c r="I9" s="15">
        <v>27.38</v>
      </c>
      <c r="J9" s="15">
        <v>23.57</v>
      </c>
      <c r="K9" s="30">
        <f t="shared" si="0"/>
        <v>0.86084733382030687</v>
      </c>
      <c r="L9" s="15">
        <v>17</v>
      </c>
      <c r="M9" s="15"/>
      <c r="N9" s="15">
        <v>40</v>
      </c>
      <c r="O9" s="15">
        <v>30</v>
      </c>
      <c r="P9" s="15">
        <v>10</v>
      </c>
      <c r="Q9" s="15">
        <f t="shared" si="1"/>
        <v>97</v>
      </c>
      <c r="R9" s="18"/>
    </row>
    <row r="10" spans="1:18" ht="40.5" customHeight="1">
      <c r="A10" s="31">
        <v>6</v>
      </c>
      <c r="B10" s="33" t="s">
        <v>79</v>
      </c>
      <c r="C10" s="31">
        <v>6</v>
      </c>
      <c r="D10" s="32" t="s">
        <v>81</v>
      </c>
      <c r="E10" s="13" t="s">
        <v>26</v>
      </c>
      <c r="F10" s="14" t="s">
        <v>23</v>
      </c>
      <c r="G10" s="15">
        <v>10.8</v>
      </c>
      <c r="H10" s="15">
        <v>0</v>
      </c>
      <c r="I10" s="15">
        <v>10.8</v>
      </c>
      <c r="J10" s="15">
        <v>7.1</v>
      </c>
      <c r="K10" s="30">
        <f t="shared" si="0"/>
        <v>0.65740740740740733</v>
      </c>
      <c r="L10" s="15">
        <v>14</v>
      </c>
      <c r="M10" s="15"/>
      <c r="N10" s="15">
        <v>40</v>
      </c>
      <c r="O10" s="15">
        <v>30</v>
      </c>
      <c r="P10" s="15">
        <v>10</v>
      </c>
      <c r="Q10" s="15">
        <f t="shared" si="1"/>
        <v>94</v>
      </c>
      <c r="R10" s="18"/>
    </row>
    <row r="11" spans="1:18" ht="38.25" customHeight="1">
      <c r="A11" s="31">
        <v>7</v>
      </c>
      <c r="B11" s="33" t="s">
        <v>79</v>
      </c>
      <c r="C11" s="31">
        <v>7</v>
      </c>
      <c r="D11" s="32" t="s">
        <v>81</v>
      </c>
      <c r="E11" s="13" t="s">
        <v>27</v>
      </c>
      <c r="F11" s="14" t="s">
        <v>23</v>
      </c>
      <c r="G11" s="15">
        <v>3</v>
      </c>
      <c r="H11" s="15">
        <v>0</v>
      </c>
      <c r="I11" s="15">
        <v>3</v>
      </c>
      <c r="J11" s="15">
        <v>2.4500000000000002</v>
      </c>
      <c r="K11" s="30">
        <f t="shared" si="0"/>
        <v>0.81666666666666676</v>
      </c>
      <c r="L11" s="15">
        <v>16</v>
      </c>
      <c r="M11" s="15"/>
      <c r="N11" s="15">
        <v>40</v>
      </c>
      <c r="O11" s="15">
        <v>30</v>
      </c>
      <c r="P11" s="15">
        <v>10</v>
      </c>
      <c r="Q11" s="15">
        <f t="shared" si="1"/>
        <v>96</v>
      </c>
      <c r="R11" s="18"/>
    </row>
    <row r="12" spans="1:18" ht="44.25" customHeight="1">
      <c r="A12" s="31">
        <v>8</v>
      </c>
      <c r="B12" s="33" t="s">
        <v>79</v>
      </c>
      <c r="C12" s="31">
        <v>8</v>
      </c>
      <c r="D12" s="32" t="s">
        <v>81</v>
      </c>
      <c r="E12" s="13" t="s">
        <v>28</v>
      </c>
      <c r="F12" s="14" t="s">
        <v>23</v>
      </c>
      <c r="G12" s="15">
        <v>220</v>
      </c>
      <c r="H12" s="15">
        <v>91.27</v>
      </c>
      <c r="I12" s="15">
        <v>311.27</v>
      </c>
      <c r="J12" s="15">
        <v>219.06</v>
      </c>
      <c r="K12" s="30">
        <f t="shared" si="0"/>
        <v>0.70376200726057769</v>
      </c>
      <c r="L12" s="15">
        <v>14</v>
      </c>
      <c r="M12" s="15">
        <v>18</v>
      </c>
      <c r="N12" s="15">
        <v>20</v>
      </c>
      <c r="O12" s="15">
        <v>30</v>
      </c>
      <c r="P12" s="15">
        <v>10</v>
      </c>
      <c r="Q12" s="15">
        <f t="shared" si="1"/>
        <v>92</v>
      </c>
      <c r="R12" s="18"/>
    </row>
    <row r="13" spans="1:18" ht="43.5" customHeight="1">
      <c r="A13" s="31">
        <v>9</v>
      </c>
      <c r="B13" s="33" t="s">
        <v>79</v>
      </c>
      <c r="C13" s="31">
        <v>9</v>
      </c>
      <c r="D13" s="32" t="s">
        <v>81</v>
      </c>
      <c r="E13" s="13" t="s">
        <v>29</v>
      </c>
      <c r="F13" s="14" t="s">
        <v>23</v>
      </c>
      <c r="G13" s="15">
        <v>0</v>
      </c>
      <c r="H13" s="15">
        <v>200</v>
      </c>
      <c r="I13" s="15">
        <v>200</v>
      </c>
      <c r="J13" s="15">
        <v>196</v>
      </c>
      <c r="K13" s="30">
        <f t="shared" si="0"/>
        <v>0.98</v>
      </c>
      <c r="L13" s="15">
        <v>20</v>
      </c>
      <c r="M13" s="15"/>
      <c r="N13" s="15">
        <v>40</v>
      </c>
      <c r="O13" s="15">
        <v>30</v>
      </c>
      <c r="P13" s="15">
        <v>10</v>
      </c>
      <c r="Q13" s="15">
        <f t="shared" si="1"/>
        <v>100</v>
      </c>
      <c r="R13" s="18"/>
    </row>
    <row r="14" spans="1:18" ht="39.75" customHeight="1">
      <c r="A14" s="31">
        <v>10</v>
      </c>
      <c r="B14" s="33" t="s">
        <v>79</v>
      </c>
      <c r="C14" s="31">
        <v>10</v>
      </c>
      <c r="D14" s="32" t="s">
        <v>81</v>
      </c>
      <c r="E14" s="13" t="s">
        <v>30</v>
      </c>
      <c r="F14" s="14" t="s">
        <v>47</v>
      </c>
      <c r="G14" s="15">
        <v>0</v>
      </c>
      <c r="H14" s="15">
        <v>30</v>
      </c>
      <c r="I14" s="15">
        <v>30</v>
      </c>
      <c r="J14" s="15">
        <v>21.27</v>
      </c>
      <c r="K14" s="30">
        <f t="shared" si="0"/>
        <v>0.70899999999999996</v>
      </c>
      <c r="L14" s="15">
        <v>14</v>
      </c>
      <c r="M14" s="15"/>
      <c r="N14" s="15">
        <v>40</v>
      </c>
      <c r="O14" s="15">
        <v>30</v>
      </c>
      <c r="P14" s="15">
        <v>10</v>
      </c>
      <c r="Q14" s="15">
        <f t="shared" si="1"/>
        <v>94</v>
      </c>
      <c r="R14" s="18"/>
    </row>
    <row r="15" spans="1:18" ht="42" customHeight="1">
      <c r="A15" s="31">
        <v>11</v>
      </c>
      <c r="B15" s="33" t="s">
        <v>79</v>
      </c>
      <c r="C15" s="31">
        <v>11</v>
      </c>
      <c r="D15" s="32" t="s">
        <v>81</v>
      </c>
      <c r="E15" s="13" t="s">
        <v>31</v>
      </c>
      <c r="F15" s="14" t="s">
        <v>47</v>
      </c>
      <c r="G15" s="15">
        <v>0</v>
      </c>
      <c r="H15" s="15">
        <v>4.59</v>
      </c>
      <c r="I15" s="15">
        <v>4.59</v>
      </c>
      <c r="J15" s="15">
        <v>4.59</v>
      </c>
      <c r="K15" s="30">
        <f t="shared" si="0"/>
        <v>1</v>
      </c>
      <c r="L15" s="15">
        <v>20</v>
      </c>
      <c r="M15" s="15"/>
      <c r="N15" s="15">
        <v>40</v>
      </c>
      <c r="O15" s="15">
        <v>30</v>
      </c>
      <c r="P15" s="15">
        <v>10</v>
      </c>
      <c r="Q15" s="15">
        <f t="shared" si="1"/>
        <v>100</v>
      </c>
      <c r="R15" s="18"/>
    </row>
    <row r="16" spans="1:18" ht="56.25" customHeight="1">
      <c r="A16" s="31">
        <v>12</v>
      </c>
      <c r="B16" s="33" t="s">
        <v>79</v>
      </c>
      <c r="C16" s="31">
        <v>12</v>
      </c>
      <c r="D16" s="32" t="s">
        <v>81</v>
      </c>
      <c r="E16" s="13" t="s">
        <v>48</v>
      </c>
      <c r="F16" s="14" t="s">
        <v>47</v>
      </c>
      <c r="G16" s="15">
        <v>24</v>
      </c>
      <c r="H16" s="15">
        <v>0</v>
      </c>
      <c r="I16" s="15">
        <v>24</v>
      </c>
      <c r="J16" s="15">
        <v>10</v>
      </c>
      <c r="K16" s="30">
        <f t="shared" si="0"/>
        <v>0.41666666666666669</v>
      </c>
      <c r="L16" s="15">
        <v>8</v>
      </c>
      <c r="M16" s="15"/>
      <c r="N16" s="15">
        <v>40</v>
      </c>
      <c r="O16" s="15">
        <v>30</v>
      </c>
      <c r="P16" s="15">
        <v>10</v>
      </c>
      <c r="Q16" s="15">
        <f t="shared" si="1"/>
        <v>88</v>
      </c>
      <c r="R16" s="18"/>
    </row>
    <row r="17" spans="1:18" ht="42" customHeight="1">
      <c r="A17" s="31">
        <v>13</v>
      </c>
      <c r="B17" s="33" t="s">
        <v>79</v>
      </c>
      <c r="C17" s="31">
        <v>13</v>
      </c>
      <c r="D17" s="32" t="s">
        <v>81</v>
      </c>
      <c r="E17" s="13" t="s">
        <v>32</v>
      </c>
      <c r="F17" s="14" t="s">
        <v>47</v>
      </c>
      <c r="G17" s="15">
        <v>0</v>
      </c>
      <c r="H17" s="15">
        <v>13</v>
      </c>
      <c r="I17" s="15">
        <v>13</v>
      </c>
      <c r="J17" s="15">
        <v>10.78</v>
      </c>
      <c r="K17" s="30">
        <f t="shared" si="0"/>
        <v>0.82923076923076922</v>
      </c>
      <c r="L17" s="15">
        <v>16</v>
      </c>
      <c r="M17" s="15"/>
      <c r="N17" s="15">
        <v>40</v>
      </c>
      <c r="O17" s="15">
        <v>30</v>
      </c>
      <c r="P17" s="15">
        <v>10</v>
      </c>
      <c r="Q17" s="15">
        <f t="shared" si="1"/>
        <v>96</v>
      </c>
      <c r="R17" s="18"/>
    </row>
    <row r="18" spans="1:18" ht="45" customHeight="1">
      <c r="A18" s="31">
        <v>14</v>
      </c>
      <c r="B18" s="33" t="s">
        <v>79</v>
      </c>
      <c r="C18" s="31">
        <v>14</v>
      </c>
      <c r="D18" s="32" t="s">
        <v>81</v>
      </c>
      <c r="E18" s="13" t="s">
        <v>33</v>
      </c>
      <c r="F18" s="14" t="s">
        <v>47</v>
      </c>
      <c r="G18" s="15">
        <v>10.210000000000001</v>
      </c>
      <c r="H18" s="15">
        <v>9.6999999999999993</v>
      </c>
      <c r="I18" s="15">
        <v>19.91</v>
      </c>
      <c r="J18" s="15">
        <v>19.402000000000001</v>
      </c>
      <c r="K18" s="30">
        <f t="shared" si="0"/>
        <v>0.97448518332496237</v>
      </c>
      <c r="L18" s="15">
        <v>20</v>
      </c>
      <c r="M18" s="15"/>
      <c r="N18" s="15">
        <v>40</v>
      </c>
      <c r="O18" s="15">
        <v>30</v>
      </c>
      <c r="P18" s="15">
        <v>10</v>
      </c>
      <c r="Q18" s="15">
        <f t="shared" si="1"/>
        <v>100</v>
      </c>
      <c r="R18" s="18"/>
    </row>
    <row r="19" spans="1:18" ht="37.5" customHeight="1">
      <c r="A19" s="31">
        <v>15</v>
      </c>
      <c r="B19" s="33" t="s">
        <v>79</v>
      </c>
      <c r="C19" s="31">
        <v>15</v>
      </c>
      <c r="D19" s="32" t="s">
        <v>81</v>
      </c>
      <c r="E19" s="19" t="s">
        <v>49</v>
      </c>
      <c r="F19" s="14" t="s">
        <v>50</v>
      </c>
      <c r="G19" s="15">
        <v>950</v>
      </c>
      <c r="H19" s="15">
        <v>-950</v>
      </c>
      <c r="I19" s="15">
        <v>0</v>
      </c>
      <c r="J19" s="20">
        <v>0</v>
      </c>
      <c r="K19" s="30">
        <v>1</v>
      </c>
      <c r="L19" s="15">
        <v>20</v>
      </c>
      <c r="M19" s="15"/>
      <c r="N19" s="15">
        <v>40</v>
      </c>
      <c r="O19" s="15">
        <v>30</v>
      </c>
      <c r="P19" s="15">
        <v>10</v>
      </c>
      <c r="Q19" s="15">
        <f t="shared" si="1"/>
        <v>100</v>
      </c>
      <c r="R19" s="18"/>
    </row>
    <row r="20" spans="1:18" ht="37.5" customHeight="1">
      <c r="A20" s="31">
        <v>16</v>
      </c>
      <c r="B20" s="33" t="s">
        <v>79</v>
      </c>
      <c r="C20" s="31">
        <v>16</v>
      </c>
      <c r="D20" s="32" t="s">
        <v>81</v>
      </c>
      <c r="E20" s="19" t="s">
        <v>51</v>
      </c>
      <c r="F20" s="14" t="s">
        <v>50</v>
      </c>
      <c r="G20" s="15">
        <v>162.5</v>
      </c>
      <c r="H20" s="15">
        <v>-162.5</v>
      </c>
      <c r="I20" s="15">
        <v>0</v>
      </c>
      <c r="J20" s="20">
        <v>0</v>
      </c>
      <c r="K20" s="30">
        <v>1</v>
      </c>
      <c r="L20" s="15">
        <v>20</v>
      </c>
      <c r="M20" s="15"/>
      <c r="N20" s="15">
        <v>40</v>
      </c>
      <c r="O20" s="15">
        <v>30</v>
      </c>
      <c r="P20" s="15">
        <v>10</v>
      </c>
      <c r="Q20" s="15">
        <f t="shared" si="1"/>
        <v>100</v>
      </c>
      <c r="R20" s="18"/>
    </row>
    <row r="21" spans="1:18" ht="37.5" customHeight="1">
      <c r="A21" s="31">
        <v>17</v>
      </c>
      <c r="B21" s="33" t="s">
        <v>79</v>
      </c>
      <c r="C21" s="31">
        <v>17</v>
      </c>
      <c r="D21" s="32" t="s">
        <v>81</v>
      </c>
      <c r="E21" s="19" t="s">
        <v>34</v>
      </c>
      <c r="F21" s="14" t="s">
        <v>50</v>
      </c>
      <c r="G21" s="15">
        <v>0</v>
      </c>
      <c r="H21" s="15">
        <v>0</v>
      </c>
      <c r="I21" s="15">
        <v>0</v>
      </c>
      <c r="J21" s="20">
        <v>0</v>
      </c>
      <c r="K21" s="30">
        <v>1</v>
      </c>
      <c r="L21" s="15">
        <v>20</v>
      </c>
      <c r="M21" s="15"/>
      <c r="N21" s="15">
        <v>40</v>
      </c>
      <c r="O21" s="15">
        <v>30</v>
      </c>
      <c r="P21" s="15">
        <v>10</v>
      </c>
      <c r="Q21" s="15">
        <f t="shared" si="1"/>
        <v>100</v>
      </c>
      <c r="R21" s="18"/>
    </row>
    <row r="22" spans="1:18" ht="37.5" customHeight="1">
      <c r="A22" s="31">
        <v>18</v>
      </c>
      <c r="B22" s="33" t="s">
        <v>79</v>
      </c>
      <c r="C22" s="31">
        <v>18</v>
      </c>
      <c r="D22" s="32" t="s">
        <v>81</v>
      </c>
      <c r="E22" s="19" t="s">
        <v>52</v>
      </c>
      <c r="F22" s="14" t="s">
        <v>50</v>
      </c>
      <c r="G22" s="15">
        <v>640</v>
      </c>
      <c r="H22" s="15">
        <v>-619.88</v>
      </c>
      <c r="I22" s="15">
        <v>20.12</v>
      </c>
      <c r="J22" s="20">
        <v>0</v>
      </c>
      <c r="K22" s="30">
        <v>0.98</v>
      </c>
      <c r="L22" s="15">
        <v>19.68</v>
      </c>
      <c r="M22" s="15"/>
      <c r="N22" s="15">
        <v>40</v>
      </c>
      <c r="O22" s="15">
        <v>30</v>
      </c>
      <c r="P22" s="15">
        <v>10</v>
      </c>
      <c r="Q22" s="15">
        <f t="shared" si="1"/>
        <v>99.68</v>
      </c>
      <c r="R22" s="18"/>
    </row>
    <row r="23" spans="1:18" ht="25.5">
      <c r="A23" s="31">
        <v>19</v>
      </c>
      <c r="B23" s="33" t="s">
        <v>79</v>
      </c>
      <c r="C23" s="31">
        <v>19</v>
      </c>
      <c r="D23" s="32" t="s">
        <v>81</v>
      </c>
      <c r="E23" s="19" t="s">
        <v>35</v>
      </c>
      <c r="F23" s="14" t="s">
        <v>50</v>
      </c>
      <c r="G23" s="15">
        <v>36</v>
      </c>
      <c r="H23" s="15">
        <v>0</v>
      </c>
      <c r="I23" s="15">
        <v>36</v>
      </c>
      <c r="J23" s="20">
        <v>0</v>
      </c>
      <c r="K23" s="30">
        <v>0.1</v>
      </c>
      <c r="L23" s="15">
        <v>2</v>
      </c>
      <c r="M23" s="15"/>
      <c r="N23" s="15">
        <v>32</v>
      </c>
      <c r="O23" s="15">
        <v>30</v>
      </c>
      <c r="P23" s="15">
        <v>10</v>
      </c>
      <c r="Q23" s="15">
        <f t="shared" si="1"/>
        <v>74</v>
      </c>
      <c r="R23" s="18"/>
    </row>
    <row r="24" spans="1:18" ht="25.5">
      <c r="A24" s="31">
        <v>20</v>
      </c>
      <c r="B24" s="33" t="s">
        <v>79</v>
      </c>
      <c r="C24" s="31">
        <v>20</v>
      </c>
      <c r="D24" s="32" t="s">
        <v>81</v>
      </c>
      <c r="E24" s="19" t="s">
        <v>36</v>
      </c>
      <c r="F24" s="14" t="s">
        <v>50</v>
      </c>
      <c r="G24" s="15">
        <v>20</v>
      </c>
      <c r="H24" s="15">
        <v>-5</v>
      </c>
      <c r="I24" s="15">
        <v>15</v>
      </c>
      <c r="J24" s="20">
        <v>0</v>
      </c>
      <c r="K24" s="30">
        <v>0.4</v>
      </c>
      <c r="L24" s="15">
        <v>8</v>
      </c>
      <c r="M24" s="15"/>
      <c r="N24" s="15">
        <v>40</v>
      </c>
      <c r="O24" s="15">
        <v>30</v>
      </c>
      <c r="P24" s="15">
        <v>10</v>
      </c>
      <c r="Q24" s="15">
        <f t="shared" si="1"/>
        <v>88</v>
      </c>
      <c r="R24" s="18"/>
    </row>
    <row r="25" spans="1:18" ht="67.5" customHeight="1">
      <c r="A25" s="31">
        <v>21</v>
      </c>
      <c r="B25" s="33" t="s">
        <v>79</v>
      </c>
      <c r="C25" s="31">
        <v>21</v>
      </c>
      <c r="D25" s="32" t="s">
        <v>81</v>
      </c>
      <c r="E25" s="19" t="s">
        <v>53</v>
      </c>
      <c r="F25" s="14" t="s">
        <v>50</v>
      </c>
      <c r="G25" s="15">
        <v>60</v>
      </c>
      <c r="H25" s="15">
        <v>0</v>
      </c>
      <c r="I25" s="15">
        <v>60</v>
      </c>
      <c r="J25" s="15">
        <v>8.26</v>
      </c>
      <c r="K25" s="30">
        <f t="shared" si="0"/>
        <v>0.13766666666666666</v>
      </c>
      <c r="L25" s="15">
        <v>2.75</v>
      </c>
      <c r="M25" s="15">
        <v>2.75</v>
      </c>
      <c r="N25" s="15">
        <v>20</v>
      </c>
      <c r="O25" s="15">
        <v>30</v>
      </c>
      <c r="P25" s="15">
        <v>10</v>
      </c>
      <c r="Q25" s="15">
        <f t="shared" si="1"/>
        <v>65.5</v>
      </c>
      <c r="R25" s="18"/>
    </row>
    <row r="26" spans="1:18" ht="56.25" customHeight="1">
      <c r="A26" s="31">
        <v>22</v>
      </c>
      <c r="B26" s="33" t="s">
        <v>79</v>
      </c>
      <c r="C26" s="31">
        <v>22</v>
      </c>
      <c r="D26" s="32" t="s">
        <v>81</v>
      </c>
      <c r="E26" s="19" t="s">
        <v>37</v>
      </c>
      <c r="F26" s="14" t="s">
        <v>50</v>
      </c>
      <c r="G26" s="15">
        <v>0</v>
      </c>
      <c r="H26" s="15">
        <v>30</v>
      </c>
      <c r="I26" s="15">
        <v>30</v>
      </c>
      <c r="J26" s="21">
        <v>30</v>
      </c>
      <c r="K26" s="30">
        <f t="shared" si="0"/>
        <v>1</v>
      </c>
      <c r="L26" s="15">
        <v>20</v>
      </c>
      <c r="M26" s="15"/>
      <c r="N26" s="15">
        <v>40</v>
      </c>
      <c r="O26" s="15">
        <v>30</v>
      </c>
      <c r="P26" s="15">
        <v>10</v>
      </c>
      <c r="Q26" s="15">
        <f t="shared" si="1"/>
        <v>100</v>
      </c>
      <c r="R26" s="18"/>
    </row>
    <row r="27" spans="1:18" s="42" customFormat="1" ht="27">
      <c r="A27" s="36">
        <v>23</v>
      </c>
      <c r="B27" s="37" t="s">
        <v>79</v>
      </c>
      <c r="C27" s="36">
        <v>23</v>
      </c>
      <c r="D27" s="38" t="s">
        <v>81</v>
      </c>
      <c r="E27" s="17" t="s">
        <v>38</v>
      </c>
      <c r="F27" s="39" t="s">
        <v>54</v>
      </c>
      <c r="G27" s="28">
        <v>302.20999999999998</v>
      </c>
      <c r="H27" s="28">
        <v>100</v>
      </c>
      <c r="I27" s="28">
        <v>402.21</v>
      </c>
      <c r="J27" s="40">
        <v>385.327</v>
      </c>
      <c r="K27" s="41">
        <f t="shared" si="0"/>
        <v>0.95802441510653646</v>
      </c>
      <c r="L27" s="28">
        <v>19.16</v>
      </c>
      <c r="M27" s="28"/>
      <c r="N27" s="28">
        <v>40</v>
      </c>
      <c r="O27" s="28">
        <v>30</v>
      </c>
      <c r="P27" s="28">
        <v>10</v>
      </c>
      <c r="Q27" s="28">
        <f t="shared" si="1"/>
        <v>99.16</v>
      </c>
      <c r="R27" s="18"/>
    </row>
    <row r="28" spans="1:18" s="42" customFormat="1" ht="27">
      <c r="A28" s="36">
        <v>24</v>
      </c>
      <c r="B28" s="37" t="s">
        <v>79</v>
      </c>
      <c r="C28" s="36">
        <v>24</v>
      </c>
      <c r="D28" s="38" t="s">
        <v>81</v>
      </c>
      <c r="E28" s="17" t="s">
        <v>55</v>
      </c>
      <c r="F28" s="39" t="s">
        <v>54</v>
      </c>
      <c r="G28" s="28">
        <v>79</v>
      </c>
      <c r="H28" s="28">
        <v>0</v>
      </c>
      <c r="I28" s="28">
        <v>79</v>
      </c>
      <c r="J28" s="40">
        <v>62.787999999999997</v>
      </c>
      <c r="K28" s="41">
        <f t="shared" si="0"/>
        <v>0.7947848101265822</v>
      </c>
      <c r="L28" s="28">
        <v>15.9</v>
      </c>
      <c r="M28" s="28"/>
      <c r="N28" s="28">
        <v>40</v>
      </c>
      <c r="O28" s="28">
        <v>30</v>
      </c>
      <c r="P28" s="28">
        <v>10</v>
      </c>
      <c r="Q28" s="28">
        <f t="shared" si="1"/>
        <v>95.9</v>
      </c>
      <c r="R28" s="18"/>
    </row>
    <row r="29" spans="1:18" s="42" customFormat="1" ht="25.5">
      <c r="A29" s="36">
        <v>25</v>
      </c>
      <c r="B29" s="37" t="s">
        <v>79</v>
      </c>
      <c r="C29" s="36">
        <v>25</v>
      </c>
      <c r="D29" s="38" t="s">
        <v>81</v>
      </c>
      <c r="E29" s="17" t="s">
        <v>56</v>
      </c>
      <c r="F29" s="39" t="s">
        <v>54</v>
      </c>
      <c r="G29" s="28">
        <v>157</v>
      </c>
      <c r="H29" s="28">
        <v>56</v>
      </c>
      <c r="I29" s="28">
        <v>213</v>
      </c>
      <c r="J29" s="40">
        <v>164.6352</v>
      </c>
      <c r="K29" s="41">
        <f t="shared" si="0"/>
        <v>0.77293521126760567</v>
      </c>
      <c r="L29" s="28">
        <v>15.46</v>
      </c>
      <c r="M29" s="28"/>
      <c r="N29" s="28">
        <v>40</v>
      </c>
      <c r="O29" s="28">
        <v>30</v>
      </c>
      <c r="P29" s="28">
        <v>10</v>
      </c>
      <c r="Q29" s="28">
        <f t="shared" si="1"/>
        <v>95.460000000000008</v>
      </c>
      <c r="R29" s="18"/>
    </row>
    <row r="30" spans="1:18" s="42" customFormat="1" ht="39" customHeight="1">
      <c r="A30" s="36">
        <v>26</v>
      </c>
      <c r="B30" s="37" t="s">
        <v>79</v>
      </c>
      <c r="C30" s="36">
        <v>26</v>
      </c>
      <c r="D30" s="38" t="s">
        <v>81</v>
      </c>
      <c r="E30" s="17" t="s">
        <v>57</v>
      </c>
      <c r="F30" s="39" t="s">
        <v>54</v>
      </c>
      <c r="G30" s="28">
        <v>130</v>
      </c>
      <c r="H30" s="28">
        <v>0</v>
      </c>
      <c r="I30" s="28">
        <v>130</v>
      </c>
      <c r="J30" s="40">
        <v>94.93</v>
      </c>
      <c r="K30" s="41">
        <f t="shared" si="0"/>
        <v>0.73023076923076924</v>
      </c>
      <c r="L30" s="28">
        <v>14.6</v>
      </c>
      <c r="M30" s="28"/>
      <c r="N30" s="28">
        <v>40</v>
      </c>
      <c r="O30" s="28">
        <v>30</v>
      </c>
      <c r="P30" s="28">
        <v>10</v>
      </c>
      <c r="Q30" s="28">
        <f t="shared" si="1"/>
        <v>94.6</v>
      </c>
      <c r="R30" s="18"/>
    </row>
    <row r="31" spans="1:18" ht="46.5" customHeight="1">
      <c r="A31" s="31">
        <v>27</v>
      </c>
      <c r="B31" s="33" t="s">
        <v>79</v>
      </c>
      <c r="C31" s="31">
        <v>27</v>
      </c>
      <c r="D31" s="32" t="s">
        <v>81</v>
      </c>
      <c r="E31" s="13" t="s">
        <v>39</v>
      </c>
      <c r="F31" s="14" t="s">
        <v>58</v>
      </c>
      <c r="G31" s="22">
        <v>48.645000000000003</v>
      </c>
      <c r="H31" s="22">
        <v>0.54</v>
      </c>
      <c r="I31" s="22">
        <v>49.185000000000002</v>
      </c>
      <c r="J31" s="21">
        <v>48.365000000000002</v>
      </c>
      <c r="K31" s="30">
        <f t="shared" si="0"/>
        <v>0.98332825048287076</v>
      </c>
      <c r="L31" s="15">
        <v>19.670000000000002</v>
      </c>
      <c r="M31" s="15"/>
      <c r="N31" s="15">
        <v>40</v>
      </c>
      <c r="O31" s="15">
        <v>30</v>
      </c>
      <c r="P31" s="15">
        <v>10</v>
      </c>
      <c r="Q31" s="15">
        <f t="shared" si="1"/>
        <v>99.67</v>
      </c>
      <c r="R31" s="18"/>
    </row>
    <row r="32" spans="1:18" ht="45.75" customHeight="1">
      <c r="A32" s="31">
        <v>28</v>
      </c>
      <c r="B32" s="33" t="s">
        <v>79</v>
      </c>
      <c r="C32" s="31">
        <v>28</v>
      </c>
      <c r="D32" s="32" t="s">
        <v>81</v>
      </c>
      <c r="E32" s="23" t="s">
        <v>59</v>
      </c>
      <c r="F32" s="14" t="s">
        <v>60</v>
      </c>
      <c r="G32" s="15">
        <v>33.979999999999997</v>
      </c>
      <c r="H32" s="15">
        <v>0</v>
      </c>
      <c r="I32" s="15">
        <v>33.979999999999997</v>
      </c>
      <c r="J32" s="21">
        <v>33.261000000000003</v>
      </c>
      <c r="K32" s="30">
        <f t="shared" si="0"/>
        <v>0.97884049440847576</v>
      </c>
      <c r="L32" s="15">
        <v>19.579999999999998</v>
      </c>
      <c r="M32" s="15">
        <v>20</v>
      </c>
      <c r="N32" s="15">
        <v>20</v>
      </c>
      <c r="O32" s="15">
        <v>30</v>
      </c>
      <c r="P32" s="15">
        <v>10</v>
      </c>
      <c r="Q32" s="15">
        <f t="shared" si="1"/>
        <v>99.58</v>
      </c>
      <c r="R32" s="18"/>
    </row>
    <row r="33" spans="1:18" ht="52.5" customHeight="1">
      <c r="A33" s="31">
        <v>29</v>
      </c>
      <c r="B33" s="33" t="s">
        <v>79</v>
      </c>
      <c r="C33" s="31">
        <v>29</v>
      </c>
      <c r="D33" s="32" t="s">
        <v>81</v>
      </c>
      <c r="E33" s="23" t="s">
        <v>61</v>
      </c>
      <c r="F33" s="14" t="s">
        <v>60</v>
      </c>
      <c r="G33" s="22">
        <v>3</v>
      </c>
      <c r="H33" s="15">
        <v>0</v>
      </c>
      <c r="I33" s="22">
        <v>3</v>
      </c>
      <c r="J33" s="22">
        <v>2.9989379999999999</v>
      </c>
      <c r="K33" s="30">
        <f t="shared" si="0"/>
        <v>0.99964599999999992</v>
      </c>
      <c r="L33" s="15">
        <v>19.989999999999998</v>
      </c>
      <c r="M33" s="15">
        <v>20</v>
      </c>
      <c r="N33" s="15">
        <v>20</v>
      </c>
      <c r="O33" s="15">
        <v>30</v>
      </c>
      <c r="P33" s="15">
        <v>10</v>
      </c>
      <c r="Q33" s="15">
        <f t="shared" si="1"/>
        <v>99.99</v>
      </c>
      <c r="R33" s="18"/>
    </row>
    <row r="34" spans="1:18" ht="25.5">
      <c r="A34" s="31">
        <v>30</v>
      </c>
      <c r="B34" s="33" t="s">
        <v>79</v>
      </c>
      <c r="C34" s="31">
        <v>30</v>
      </c>
      <c r="D34" s="32" t="s">
        <v>81</v>
      </c>
      <c r="E34" s="23" t="s">
        <v>62</v>
      </c>
      <c r="F34" s="14" t="s">
        <v>60</v>
      </c>
      <c r="G34" s="22">
        <v>102.0613</v>
      </c>
      <c r="H34" s="15">
        <v>0</v>
      </c>
      <c r="I34" s="22">
        <v>102.0613</v>
      </c>
      <c r="J34" s="22">
        <v>100.1019</v>
      </c>
      <c r="K34" s="30">
        <f t="shared" si="0"/>
        <v>0.98080173385994496</v>
      </c>
      <c r="L34" s="15">
        <v>19.62</v>
      </c>
      <c r="M34" s="15">
        <v>20</v>
      </c>
      <c r="N34" s="15">
        <v>20</v>
      </c>
      <c r="O34" s="15">
        <v>30</v>
      </c>
      <c r="P34" s="15">
        <v>10</v>
      </c>
      <c r="Q34" s="15">
        <f t="shared" si="1"/>
        <v>99.62</v>
      </c>
      <c r="R34" s="24"/>
    </row>
    <row r="35" spans="1:18" ht="44.25" customHeight="1">
      <c r="A35" s="31">
        <v>31</v>
      </c>
      <c r="B35" s="33" t="s">
        <v>79</v>
      </c>
      <c r="C35" s="31">
        <v>31</v>
      </c>
      <c r="D35" s="32" t="s">
        <v>81</v>
      </c>
      <c r="E35" s="23" t="s">
        <v>63</v>
      </c>
      <c r="F35" s="14" t="s">
        <v>60</v>
      </c>
      <c r="G35" s="22">
        <v>17.0047</v>
      </c>
      <c r="H35" s="15">
        <v>0</v>
      </c>
      <c r="I35" s="22">
        <v>17.0047</v>
      </c>
      <c r="J35" s="22">
        <v>17.0047</v>
      </c>
      <c r="K35" s="30">
        <f t="shared" si="0"/>
        <v>1</v>
      </c>
      <c r="L35" s="15">
        <v>20</v>
      </c>
      <c r="M35" s="15">
        <v>20</v>
      </c>
      <c r="N35" s="15">
        <v>20</v>
      </c>
      <c r="O35" s="15">
        <v>30</v>
      </c>
      <c r="P35" s="15">
        <v>10</v>
      </c>
      <c r="Q35" s="15">
        <f t="shared" si="1"/>
        <v>100</v>
      </c>
      <c r="R35" s="18"/>
    </row>
    <row r="36" spans="1:18" ht="43.5" customHeight="1">
      <c r="A36" s="31">
        <v>32</v>
      </c>
      <c r="B36" s="33" t="s">
        <v>79</v>
      </c>
      <c r="C36" s="31">
        <v>32</v>
      </c>
      <c r="D36" s="32" t="s">
        <v>81</v>
      </c>
      <c r="E36" s="13" t="s">
        <v>40</v>
      </c>
      <c r="F36" s="14" t="s">
        <v>64</v>
      </c>
      <c r="G36" s="22">
        <v>5.0999999999999996</v>
      </c>
      <c r="H36" s="22">
        <v>1.01</v>
      </c>
      <c r="I36" s="22">
        <v>6.11</v>
      </c>
      <c r="J36" s="22">
        <v>1.94</v>
      </c>
      <c r="K36" s="30">
        <f t="shared" si="0"/>
        <v>0.31751227495908346</v>
      </c>
      <c r="L36" s="15">
        <v>6.4</v>
      </c>
      <c r="M36" s="15">
        <v>20</v>
      </c>
      <c r="N36" s="15">
        <v>20</v>
      </c>
      <c r="O36" s="15">
        <v>30</v>
      </c>
      <c r="P36" s="15">
        <v>10</v>
      </c>
      <c r="Q36" s="15">
        <f t="shared" si="1"/>
        <v>86.4</v>
      </c>
      <c r="R36" s="18"/>
    </row>
    <row r="37" spans="1:18" ht="37.5" customHeight="1">
      <c r="A37" s="31">
        <v>33</v>
      </c>
      <c r="B37" s="33" t="s">
        <v>79</v>
      </c>
      <c r="C37" s="31">
        <v>33</v>
      </c>
      <c r="D37" s="32" t="s">
        <v>81</v>
      </c>
      <c r="E37" s="25" t="s">
        <v>65</v>
      </c>
      <c r="F37" s="14" t="s">
        <v>66</v>
      </c>
      <c r="G37" s="22">
        <v>37.21</v>
      </c>
      <c r="H37" s="22">
        <v>0</v>
      </c>
      <c r="I37" s="22">
        <v>37.21</v>
      </c>
      <c r="J37" s="22">
        <v>34.61</v>
      </c>
      <c r="K37" s="30">
        <f t="shared" si="0"/>
        <v>0.93012631013168501</v>
      </c>
      <c r="L37" s="15">
        <v>18.600000000000001</v>
      </c>
      <c r="M37" s="15">
        <v>9.8000000000000007</v>
      </c>
      <c r="N37" s="15">
        <v>20</v>
      </c>
      <c r="O37" s="15">
        <v>30</v>
      </c>
      <c r="P37" s="15">
        <v>10</v>
      </c>
      <c r="Q37" s="15">
        <f t="shared" si="1"/>
        <v>88.4</v>
      </c>
      <c r="R37" s="18"/>
    </row>
    <row r="38" spans="1:18" ht="37.5" customHeight="1">
      <c r="A38" s="31">
        <v>34</v>
      </c>
      <c r="B38" s="33" t="s">
        <v>79</v>
      </c>
      <c r="C38" s="31">
        <v>34</v>
      </c>
      <c r="D38" s="32" t="s">
        <v>81</v>
      </c>
      <c r="E38" s="13" t="s">
        <v>67</v>
      </c>
      <c r="F38" s="13" t="s">
        <v>41</v>
      </c>
      <c r="G38" s="15">
        <v>15</v>
      </c>
      <c r="H38" s="15">
        <v>0</v>
      </c>
      <c r="I38" s="15">
        <v>15</v>
      </c>
      <c r="J38" s="21">
        <v>1.05</v>
      </c>
      <c r="K38" s="30">
        <f t="shared" si="0"/>
        <v>7.0000000000000007E-2</v>
      </c>
      <c r="L38" s="15">
        <v>1.4</v>
      </c>
      <c r="M38" s="15"/>
      <c r="N38" s="15">
        <v>40</v>
      </c>
      <c r="O38" s="15">
        <v>30</v>
      </c>
      <c r="P38" s="15">
        <v>10</v>
      </c>
      <c r="Q38" s="15">
        <f t="shared" si="1"/>
        <v>81.400000000000006</v>
      </c>
      <c r="R38" s="18"/>
    </row>
    <row r="39" spans="1:18" ht="37.5" customHeight="1">
      <c r="A39" s="31">
        <v>35</v>
      </c>
      <c r="B39" s="33" t="s">
        <v>79</v>
      </c>
      <c r="C39" s="31">
        <v>35</v>
      </c>
      <c r="D39" s="32" t="s">
        <v>81</v>
      </c>
      <c r="E39" s="26" t="s">
        <v>42</v>
      </c>
      <c r="F39" s="27" t="s">
        <v>43</v>
      </c>
      <c r="G39" s="15">
        <v>255</v>
      </c>
      <c r="H39" s="15">
        <v>200</v>
      </c>
      <c r="I39" s="15">
        <f t="shared" ref="I39:I49" si="2">G39+H39</f>
        <v>455</v>
      </c>
      <c r="J39" s="21">
        <v>382.99</v>
      </c>
      <c r="K39" s="30">
        <f t="shared" si="0"/>
        <v>0.84173626373626376</v>
      </c>
      <c r="L39" s="15">
        <v>16.829999999999998</v>
      </c>
      <c r="M39" s="15"/>
      <c r="N39" s="15">
        <v>40</v>
      </c>
      <c r="O39" s="15">
        <v>30</v>
      </c>
      <c r="P39" s="15">
        <v>10</v>
      </c>
      <c r="Q39" s="15">
        <f t="shared" si="1"/>
        <v>96.83</v>
      </c>
      <c r="R39" s="18"/>
    </row>
    <row r="40" spans="1:18" ht="37.5" customHeight="1">
      <c r="A40" s="31">
        <v>36</v>
      </c>
      <c r="B40" s="33" t="s">
        <v>79</v>
      </c>
      <c r="C40" s="31">
        <v>36</v>
      </c>
      <c r="D40" s="32" t="s">
        <v>81</v>
      </c>
      <c r="E40" s="26" t="s">
        <v>44</v>
      </c>
      <c r="F40" s="28" t="s">
        <v>45</v>
      </c>
      <c r="G40" s="15">
        <v>616</v>
      </c>
      <c r="H40" s="15">
        <v>719.71</v>
      </c>
      <c r="I40" s="15">
        <f t="shared" si="2"/>
        <v>1335.71</v>
      </c>
      <c r="J40" s="21">
        <v>803.54</v>
      </c>
      <c r="K40" s="30">
        <f t="shared" si="0"/>
        <v>0.60158267887490546</v>
      </c>
      <c r="L40" s="15">
        <v>12.03</v>
      </c>
      <c r="M40" s="15"/>
      <c r="N40" s="15">
        <v>40</v>
      </c>
      <c r="O40" s="15">
        <v>30</v>
      </c>
      <c r="P40" s="15">
        <v>10</v>
      </c>
      <c r="Q40" s="15">
        <f t="shared" si="1"/>
        <v>92.03</v>
      </c>
      <c r="R40" s="18"/>
    </row>
    <row r="41" spans="1:18" ht="37.5" customHeight="1">
      <c r="A41" s="31">
        <v>37</v>
      </c>
      <c r="B41" s="33" t="s">
        <v>79</v>
      </c>
      <c r="C41" s="31">
        <v>37</v>
      </c>
      <c r="D41" s="32" t="s">
        <v>81</v>
      </c>
      <c r="E41" s="26" t="s">
        <v>68</v>
      </c>
      <c r="F41" s="28" t="s">
        <v>69</v>
      </c>
      <c r="G41" s="15">
        <v>73.2</v>
      </c>
      <c r="H41" s="15">
        <v>0</v>
      </c>
      <c r="I41" s="15">
        <f t="shared" si="2"/>
        <v>73.2</v>
      </c>
      <c r="J41" s="21">
        <v>24</v>
      </c>
      <c r="K41" s="30">
        <f t="shared" si="0"/>
        <v>0.32786885245901637</v>
      </c>
      <c r="L41" s="15">
        <v>6.56</v>
      </c>
      <c r="M41" s="15"/>
      <c r="N41" s="15">
        <v>40</v>
      </c>
      <c r="O41" s="15">
        <v>30</v>
      </c>
      <c r="P41" s="15">
        <v>10</v>
      </c>
      <c r="Q41" s="15">
        <f t="shared" si="1"/>
        <v>86.56</v>
      </c>
      <c r="R41" s="18"/>
    </row>
    <row r="42" spans="1:18" ht="37.5" customHeight="1">
      <c r="A42" s="31">
        <v>38</v>
      </c>
      <c r="B42" s="33" t="s">
        <v>79</v>
      </c>
      <c r="C42" s="31">
        <v>38</v>
      </c>
      <c r="D42" s="32" t="s">
        <v>81</v>
      </c>
      <c r="E42" s="26" t="s">
        <v>70</v>
      </c>
      <c r="F42" s="28" t="s">
        <v>71</v>
      </c>
      <c r="G42" s="15">
        <v>313.64999999999998</v>
      </c>
      <c r="H42" s="15">
        <v>711.48</v>
      </c>
      <c r="I42" s="15">
        <f t="shared" si="2"/>
        <v>1025.1300000000001</v>
      </c>
      <c r="J42" s="21">
        <v>268.14</v>
      </c>
      <c r="K42" s="30">
        <f t="shared" si="0"/>
        <v>0.26156682567089046</v>
      </c>
      <c r="L42" s="15">
        <v>5.23</v>
      </c>
      <c r="M42" s="15"/>
      <c r="N42" s="15">
        <v>40</v>
      </c>
      <c r="O42" s="15">
        <v>30</v>
      </c>
      <c r="P42" s="15">
        <v>10</v>
      </c>
      <c r="Q42" s="15">
        <f t="shared" si="1"/>
        <v>85.23</v>
      </c>
      <c r="R42" s="18"/>
    </row>
    <row r="43" spans="1:18" ht="37.5" customHeight="1">
      <c r="A43" s="31">
        <v>39</v>
      </c>
      <c r="B43" s="33" t="s">
        <v>79</v>
      </c>
      <c r="C43" s="31">
        <v>39</v>
      </c>
      <c r="D43" s="32" t="s">
        <v>81</v>
      </c>
      <c r="E43" s="26" t="s">
        <v>72</v>
      </c>
      <c r="F43" s="28" t="s">
        <v>71</v>
      </c>
      <c r="G43" s="15">
        <v>80</v>
      </c>
      <c r="H43" s="15">
        <v>0</v>
      </c>
      <c r="I43" s="15">
        <f t="shared" si="2"/>
        <v>80</v>
      </c>
      <c r="J43" s="21">
        <v>57.97</v>
      </c>
      <c r="K43" s="30">
        <f t="shared" si="0"/>
        <v>0.72462499999999996</v>
      </c>
      <c r="L43" s="15">
        <v>14.49</v>
      </c>
      <c r="M43" s="15"/>
      <c r="N43" s="15">
        <v>40</v>
      </c>
      <c r="O43" s="15">
        <v>30</v>
      </c>
      <c r="P43" s="15">
        <v>10</v>
      </c>
      <c r="Q43" s="15">
        <f t="shared" si="1"/>
        <v>94.490000000000009</v>
      </c>
      <c r="R43" s="18"/>
    </row>
    <row r="44" spans="1:18" ht="63" customHeight="1">
      <c r="A44" s="31">
        <v>40</v>
      </c>
      <c r="B44" s="33" t="s">
        <v>79</v>
      </c>
      <c r="C44" s="31">
        <v>40</v>
      </c>
      <c r="D44" s="32" t="s">
        <v>81</v>
      </c>
      <c r="E44" s="26" t="s">
        <v>73</v>
      </c>
      <c r="F44" s="28" t="s">
        <v>71</v>
      </c>
      <c r="G44" s="15">
        <v>253.3</v>
      </c>
      <c r="H44" s="15">
        <v>-118.35</v>
      </c>
      <c r="I44" s="15">
        <f t="shared" si="2"/>
        <v>134.95000000000002</v>
      </c>
      <c r="J44" s="21">
        <v>15.86</v>
      </c>
      <c r="K44" s="30">
        <f t="shared" si="0"/>
        <v>0.11752500926268987</v>
      </c>
      <c r="L44" s="15">
        <v>2.35</v>
      </c>
      <c r="M44" s="15"/>
      <c r="N44" s="15">
        <v>40</v>
      </c>
      <c r="O44" s="15">
        <v>30</v>
      </c>
      <c r="P44" s="15">
        <v>10</v>
      </c>
      <c r="Q44" s="15">
        <f t="shared" si="1"/>
        <v>82.35</v>
      </c>
      <c r="R44" s="18"/>
    </row>
    <row r="45" spans="1:18" ht="57" customHeight="1">
      <c r="A45" s="31">
        <v>41</v>
      </c>
      <c r="B45" s="33" t="s">
        <v>79</v>
      </c>
      <c r="C45" s="31">
        <v>41</v>
      </c>
      <c r="D45" s="32" t="s">
        <v>81</v>
      </c>
      <c r="E45" s="26" t="s">
        <v>74</v>
      </c>
      <c r="F45" s="28" t="s">
        <v>71</v>
      </c>
      <c r="G45" s="15">
        <v>79.599999999999994</v>
      </c>
      <c r="H45" s="15">
        <v>0</v>
      </c>
      <c r="I45" s="15">
        <f t="shared" si="2"/>
        <v>79.599999999999994</v>
      </c>
      <c r="J45" s="21">
        <v>79.599999999999994</v>
      </c>
      <c r="K45" s="30">
        <f t="shared" si="0"/>
        <v>1</v>
      </c>
      <c r="L45" s="15">
        <v>20</v>
      </c>
      <c r="M45" s="15">
        <v>20</v>
      </c>
      <c r="N45" s="15">
        <v>20</v>
      </c>
      <c r="O45" s="15">
        <v>30</v>
      </c>
      <c r="P45" s="15">
        <v>10</v>
      </c>
      <c r="Q45" s="15">
        <f t="shared" si="1"/>
        <v>100</v>
      </c>
      <c r="R45" s="18"/>
    </row>
    <row r="46" spans="1:18" ht="39.75" customHeight="1">
      <c r="A46" s="31">
        <v>42</v>
      </c>
      <c r="B46" s="33" t="s">
        <v>79</v>
      </c>
      <c r="C46" s="31">
        <v>42</v>
      </c>
      <c r="D46" s="32" t="s">
        <v>81</v>
      </c>
      <c r="E46" s="26" t="s">
        <v>75</v>
      </c>
      <c r="F46" s="28" t="s">
        <v>71</v>
      </c>
      <c r="G46" s="15">
        <v>5.1100000000000003</v>
      </c>
      <c r="H46" s="15">
        <v>0</v>
      </c>
      <c r="I46" s="15">
        <f t="shared" si="2"/>
        <v>5.1100000000000003</v>
      </c>
      <c r="J46" s="21">
        <v>4.1399999999999997</v>
      </c>
      <c r="K46" s="30">
        <f t="shared" si="0"/>
        <v>0.81017612524461824</v>
      </c>
      <c r="L46" s="15">
        <v>16.2</v>
      </c>
      <c r="M46" s="15"/>
      <c r="N46" s="15">
        <v>40</v>
      </c>
      <c r="O46" s="15">
        <v>30</v>
      </c>
      <c r="P46" s="15">
        <v>10</v>
      </c>
      <c r="Q46" s="15">
        <f t="shared" si="1"/>
        <v>96.2</v>
      </c>
      <c r="R46" s="18"/>
    </row>
    <row r="47" spans="1:18" ht="42" customHeight="1">
      <c r="A47" s="31">
        <v>43</v>
      </c>
      <c r="B47" s="33" t="s">
        <v>79</v>
      </c>
      <c r="C47" s="31">
        <v>43</v>
      </c>
      <c r="D47" s="32" t="s">
        <v>81</v>
      </c>
      <c r="E47" s="26" t="s">
        <v>76</v>
      </c>
      <c r="F47" s="28" t="s">
        <v>71</v>
      </c>
      <c r="G47" s="15">
        <v>12</v>
      </c>
      <c r="H47" s="15">
        <v>0</v>
      </c>
      <c r="I47" s="15">
        <f t="shared" si="2"/>
        <v>12</v>
      </c>
      <c r="J47" s="15">
        <v>8.33</v>
      </c>
      <c r="K47" s="30">
        <f t="shared" si="0"/>
        <v>0.69416666666666671</v>
      </c>
      <c r="L47" s="15">
        <v>13.88</v>
      </c>
      <c r="M47" s="15"/>
      <c r="N47" s="15">
        <v>40</v>
      </c>
      <c r="O47" s="15">
        <v>30</v>
      </c>
      <c r="P47" s="15">
        <v>10</v>
      </c>
      <c r="Q47" s="15">
        <f t="shared" si="1"/>
        <v>93.88</v>
      </c>
      <c r="R47" s="18"/>
    </row>
    <row r="48" spans="1:18" ht="42.75" customHeight="1">
      <c r="A48" s="31">
        <v>44</v>
      </c>
      <c r="B48" s="33" t="s">
        <v>79</v>
      </c>
      <c r="C48" s="31">
        <v>44</v>
      </c>
      <c r="D48" s="32" t="s">
        <v>81</v>
      </c>
      <c r="E48" s="26" t="s">
        <v>77</v>
      </c>
      <c r="F48" s="28" t="s">
        <v>71</v>
      </c>
      <c r="G48" s="15">
        <v>63.5</v>
      </c>
      <c r="H48" s="15">
        <v>0</v>
      </c>
      <c r="I48" s="15">
        <f t="shared" si="2"/>
        <v>63.5</v>
      </c>
      <c r="J48" s="15">
        <v>13.97</v>
      </c>
      <c r="K48" s="30">
        <f t="shared" si="0"/>
        <v>0.22</v>
      </c>
      <c r="L48" s="15">
        <v>4.4000000000000004</v>
      </c>
      <c r="M48" s="15">
        <v>20</v>
      </c>
      <c r="N48" s="15">
        <v>20</v>
      </c>
      <c r="O48" s="15">
        <v>30</v>
      </c>
      <c r="P48" s="15">
        <v>10</v>
      </c>
      <c r="Q48" s="15">
        <f t="shared" si="1"/>
        <v>84.4</v>
      </c>
      <c r="R48" s="18"/>
    </row>
    <row r="49" spans="1:18" ht="44.25" customHeight="1">
      <c r="A49" s="31">
        <v>45</v>
      </c>
      <c r="B49" s="33" t="s">
        <v>79</v>
      </c>
      <c r="C49" s="31">
        <v>45</v>
      </c>
      <c r="D49" s="32" t="s">
        <v>81</v>
      </c>
      <c r="E49" s="26" t="s">
        <v>78</v>
      </c>
      <c r="F49" s="28" t="s">
        <v>71</v>
      </c>
      <c r="G49" s="15">
        <v>190</v>
      </c>
      <c r="H49" s="15">
        <v>-190</v>
      </c>
      <c r="I49" s="15">
        <f t="shared" si="2"/>
        <v>0</v>
      </c>
      <c r="J49" s="15">
        <v>0</v>
      </c>
      <c r="K49" s="30">
        <v>1</v>
      </c>
      <c r="L49" s="15">
        <v>20</v>
      </c>
      <c r="M49" s="15"/>
      <c r="N49" s="15">
        <v>40</v>
      </c>
      <c r="O49" s="15">
        <v>30</v>
      </c>
      <c r="P49" s="15">
        <v>10</v>
      </c>
      <c r="Q49" s="15">
        <f t="shared" si="1"/>
        <v>100</v>
      </c>
      <c r="R49" s="29"/>
    </row>
  </sheetData>
  <mergeCells count="14">
    <mergeCell ref="D3:D4"/>
    <mergeCell ref="A1:R1"/>
    <mergeCell ref="A2:D2"/>
    <mergeCell ref="G3:I3"/>
    <mergeCell ref="L3:Q3"/>
    <mergeCell ref="A3:A4"/>
    <mergeCell ref="B3:B4"/>
    <mergeCell ref="C3:C4"/>
    <mergeCell ref="E3:E4"/>
    <mergeCell ref="F3:F4"/>
    <mergeCell ref="J3:J4"/>
    <mergeCell ref="K3:K4"/>
    <mergeCell ref="R3:R4"/>
    <mergeCell ref="G2:J2"/>
  </mergeCells>
  <phoneticPr fontId="11" type="noConversion"/>
  <pageMargins left="0.55118110236220474" right="0.55118110236220474" top="0.98425196850393704" bottom="0.78740157480314965" header="0.51181102362204722" footer="0.51181102362204722"/>
  <pageSetup paperSize="8" scale="92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项目自评汇总表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2024-05-24T08:29:03Z</cp:lastPrinted>
  <dcterms:created xsi:type="dcterms:W3CDTF">2022-01-13T09:26:00Z</dcterms:created>
  <dcterms:modified xsi:type="dcterms:W3CDTF">2024-05-24T08:55:46Z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2052-12.1.0.16729</vt:lpwstr>
  </property>
</Properties>
</file>