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1685"/>
  </bookViews>
  <sheets>
    <sheet name="部门整体统计表" sheetId="2" r:id="rId1"/>
    <sheet name="项目自评汇总表" sheetId="1" r:id="rId2"/>
  </sheets>
  <definedNames>
    <definedName name="_xlnm.Print_Titles" localSheetId="1">项目自评汇总表!$1:$4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2" i="1" l="1"/>
  <c r="L72" i="1"/>
  <c r="K72" i="1"/>
  <c r="I72" i="1"/>
  <c r="Q71" i="1"/>
  <c r="L71" i="1"/>
  <c r="K71" i="1"/>
  <c r="I71" i="1"/>
  <c r="Q70" i="1"/>
  <c r="L70" i="1"/>
  <c r="K70" i="1"/>
  <c r="I70" i="1"/>
  <c r="Q69" i="1"/>
  <c r="L69" i="1"/>
  <c r="K69" i="1"/>
  <c r="I69" i="1"/>
  <c r="Q68" i="1"/>
  <c r="L68" i="1"/>
  <c r="K68" i="1"/>
  <c r="I68" i="1"/>
  <c r="Q67" i="1"/>
  <c r="L67" i="1"/>
  <c r="K67" i="1"/>
  <c r="I67" i="1"/>
  <c r="Q66" i="1"/>
  <c r="L66" i="1"/>
  <c r="K66" i="1"/>
  <c r="I66" i="1"/>
  <c r="Q65" i="1"/>
  <c r="L65" i="1"/>
  <c r="K65" i="1"/>
  <c r="I65" i="1"/>
  <c r="Q64" i="1"/>
  <c r="L64" i="1"/>
  <c r="K64" i="1"/>
  <c r="I64" i="1"/>
  <c r="Q63" i="1"/>
  <c r="L63" i="1"/>
  <c r="K63" i="1"/>
  <c r="I63" i="1"/>
  <c r="Q62" i="1"/>
  <c r="L62" i="1"/>
  <c r="K62" i="1"/>
  <c r="I62" i="1"/>
  <c r="Q61" i="1"/>
  <c r="L61" i="1"/>
  <c r="K61" i="1"/>
  <c r="I61" i="1"/>
  <c r="Q60" i="1"/>
  <c r="L60" i="1"/>
  <c r="K60" i="1"/>
  <c r="I60" i="1"/>
  <c r="Q59" i="1"/>
  <c r="L59" i="1"/>
  <c r="K59" i="1"/>
  <c r="I59" i="1"/>
  <c r="Q58" i="1"/>
  <c r="L58" i="1"/>
  <c r="K58" i="1"/>
  <c r="I58" i="1"/>
  <c r="Q57" i="1"/>
  <c r="L57" i="1"/>
  <c r="K57" i="1"/>
  <c r="I57" i="1"/>
  <c r="Q56" i="1"/>
  <c r="L56" i="1"/>
  <c r="K56" i="1"/>
  <c r="I56" i="1"/>
  <c r="Q55" i="1"/>
  <c r="L55" i="1"/>
  <c r="K55" i="1"/>
  <c r="I55" i="1"/>
  <c r="Q54" i="1"/>
  <c r="L54" i="1"/>
  <c r="K54" i="1"/>
  <c r="I54" i="1"/>
  <c r="Q53" i="1"/>
  <c r="L53" i="1"/>
  <c r="K53" i="1"/>
  <c r="I53" i="1"/>
  <c r="Q52" i="1"/>
  <c r="L52" i="1"/>
  <c r="K52" i="1"/>
  <c r="I52" i="1"/>
  <c r="Q51" i="1"/>
  <c r="L51" i="1"/>
  <c r="K51" i="1"/>
  <c r="I51" i="1"/>
  <c r="Q50" i="1"/>
  <c r="L50" i="1"/>
  <c r="K50" i="1"/>
  <c r="I50" i="1"/>
  <c r="Q49" i="1"/>
  <c r="L49" i="1"/>
  <c r="K49" i="1"/>
  <c r="I49" i="1"/>
  <c r="Q48" i="1"/>
  <c r="L48" i="1"/>
  <c r="K48" i="1"/>
  <c r="I48" i="1"/>
  <c r="Q47" i="1"/>
  <c r="L47" i="1"/>
  <c r="K47" i="1"/>
  <c r="I47" i="1"/>
  <c r="Q46" i="1"/>
  <c r="L46" i="1"/>
  <c r="K46" i="1"/>
  <c r="I46" i="1"/>
  <c r="Q45" i="1"/>
  <c r="L45" i="1"/>
  <c r="K45" i="1"/>
  <c r="I45" i="1"/>
  <c r="Q44" i="1"/>
  <c r="L44" i="1"/>
  <c r="K44" i="1"/>
  <c r="I44" i="1"/>
  <c r="Q43" i="1"/>
  <c r="L43" i="1"/>
  <c r="K43" i="1"/>
  <c r="I43" i="1"/>
  <c r="Q42" i="1"/>
  <c r="L42" i="1"/>
  <c r="K42" i="1"/>
  <c r="I42" i="1"/>
  <c r="Q41" i="1"/>
  <c r="L41" i="1"/>
  <c r="K41" i="1"/>
  <c r="I41" i="1"/>
  <c r="Q40" i="1"/>
  <c r="L40" i="1"/>
  <c r="K40" i="1"/>
  <c r="I40" i="1"/>
  <c r="Q39" i="1"/>
  <c r="L39" i="1"/>
  <c r="K39" i="1"/>
  <c r="I39" i="1"/>
  <c r="Q38" i="1"/>
  <c r="L38" i="1"/>
  <c r="K38" i="1"/>
  <c r="I38" i="1"/>
  <c r="Q37" i="1"/>
  <c r="L37" i="1"/>
  <c r="K37" i="1"/>
  <c r="I37" i="1"/>
  <c r="Q36" i="1"/>
  <c r="L36" i="1"/>
  <c r="K36" i="1"/>
  <c r="I36" i="1"/>
  <c r="Q35" i="1"/>
  <c r="L35" i="1"/>
  <c r="K35" i="1"/>
  <c r="I35" i="1"/>
  <c r="Q34" i="1"/>
  <c r="L34" i="1"/>
  <c r="K34" i="1"/>
  <c r="I34" i="1"/>
  <c r="Q33" i="1"/>
  <c r="L33" i="1"/>
  <c r="K33" i="1"/>
  <c r="I33" i="1"/>
  <c r="Q32" i="1"/>
  <c r="L32" i="1"/>
  <c r="K32" i="1"/>
  <c r="I32" i="1"/>
  <c r="Q31" i="1"/>
  <c r="L31" i="1"/>
  <c r="K31" i="1"/>
  <c r="I31" i="1"/>
  <c r="Q30" i="1"/>
  <c r="L30" i="1"/>
  <c r="K30" i="1"/>
  <c r="I30" i="1"/>
  <c r="Q29" i="1"/>
  <c r="L29" i="1"/>
  <c r="K29" i="1"/>
  <c r="I29" i="1"/>
  <c r="Q28" i="1"/>
  <c r="L28" i="1"/>
  <c r="K28" i="1"/>
  <c r="I28" i="1"/>
  <c r="Q27" i="1"/>
  <c r="L27" i="1"/>
  <c r="K27" i="1"/>
  <c r="I27" i="1"/>
  <c r="Q26" i="1"/>
  <c r="L26" i="1"/>
  <c r="K26" i="1"/>
  <c r="I26" i="1"/>
  <c r="Q25" i="1"/>
  <c r="L25" i="1"/>
  <c r="K25" i="1"/>
  <c r="I25" i="1"/>
  <c r="Q24" i="1"/>
  <c r="L24" i="1"/>
  <c r="K24" i="1"/>
  <c r="I24" i="1"/>
  <c r="Q23" i="1"/>
  <c r="L23" i="1"/>
  <c r="K23" i="1"/>
  <c r="I23" i="1"/>
  <c r="Q22" i="1"/>
  <c r="L22" i="1"/>
  <c r="K22" i="1"/>
  <c r="I22" i="1"/>
  <c r="Q21" i="1"/>
  <c r="L21" i="1"/>
  <c r="K21" i="1"/>
  <c r="I21" i="1"/>
  <c r="L20" i="1"/>
  <c r="K20" i="1"/>
  <c r="I20" i="1"/>
  <c r="Q19" i="1"/>
  <c r="L19" i="1"/>
  <c r="K19" i="1"/>
  <c r="I19" i="1"/>
  <c r="Q18" i="1"/>
  <c r="L18" i="1"/>
  <c r="K18" i="1"/>
  <c r="I18" i="1"/>
  <c r="Q17" i="1"/>
  <c r="L17" i="1"/>
  <c r="K17" i="1"/>
  <c r="I17" i="1"/>
  <c r="Q16" i="1"/>
  <c r="L16" i="1"/>
  <c r="K16" i="1"/>
  <c r="I16" i="1"/>
  <c r="Q15" i="1"/>
  <c r="L15" i="1"/>
  <c r="K15" i="1"/>
  <c r="I15" i="1"/>
  <c r="Q14" i="1"/>
  <c r="L14" i="1"/>
  <c r="K14" i="1"/>
  <c r="I14" i="1"/>
  <c r="Q13" i="1"/>
  <c r="L13" i="1"/>
  <c r="K13" i="1"/>
  <c r="I13" i="1"/>
  <c r="Q12" i="1"/>
  <c r="L12" i="1"/>
  <c r="K12" i="1"/>
  <c r="I12" i="1"/>
  <c r="Q11" i="1"/>
  <c r="L11" i="1"/>
  <c r="K11" i="1"/>
  <c r="I11" i="1"/>
  <c r="Q10" i="1"/>
  <c r="L10" i="1"/>
  <c r="K10" i="1"/>
  <c r="I10" i="1"/>
  <c r="Q9" i="1"/>
  <c r="L9" i="1"/>
  <c r="K9" i="1"/>
  <c r="I9" i="1"/>
  <c r="Q8" i="1"/>
  <c r="L8" i="1"/>
  <c r="K8" i="1"/>
  <c r="I8" i="1"/>
  <c r="Q7" i="1"/>
  <c r="L7" i="1"/>
  <c r="K7" i="1"/>
  <c r="I7" i="1"/>
  <c r="Q6" i="1"/>
  <c r="L6" i="1"/>
  <c r="K6" i="1"/>
  <c r="I6" i="1"/>
  <c r="Q5" i="1"/>
  <c r="L5" i="1"/>
  <c r="K5" i="1"/>
  <c r="I5" i="1"/>
</calcChain>
</file>

<file path=xl/sharedStrings.xml><?xml version="1.0" encoding="utf-8"?>
<sst xmlns="http://schemas.openxmlformats.org/spreadsheetml/2006/main" count="262" uniqueCount="110">
  <si>
    <t>2023年度东西湖区整体自评统计表</t>
  </si>
  <si>
    <t>填表人：徐刚</t>
  </si>
  <si>
    <t>联系电话：83373775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</si>
  <si>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</si>
  <si>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</si>
  <si>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</si>
  <si>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</si>
  <si>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</si>
  <si>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</si>
  <si>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</si>
  <si>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</si>
  <si>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</si>
  <si>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</si>
  <si>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</si>
  <si>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</si>
  <si>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</si>
  <si>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</si>
  <si>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</si>
  <si>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</si>
  <si>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</si>
  <si>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</si>
  <si>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</si>
  <si>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</si>
  <si>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044001</t>
  </si>
  <si>
    <t>农业农村局</t>
  </si>
  <si>
    <t>部门整体</t>
  </si>
  <si>
    <t>2023年度武汉市东西湖区项目绩效自评情况汇总表</t>
  </si>
  <si>
    <t>总序号</t>
  </si>
  <si>
    <t>单位序号</t>
  </si>
  <si>
    <t>项目自评得分</t>
  </si>
  <si>
    <t>预算执行
（  分）</t>
  </si>
  <si>
    <t>成本指标（  分）</t>
  </si>
  <si>
    <t>产出指标
（  分）</t>
  </si>
  <si>
    <t>效益指标
（  分）</t>
  </si>
  <si>
    <t>满意度指标
（  分）</t>
  </si>
  <si>
    <t>改制企业处级干部困难补助</t>
  </si>
  <si>
    <t>党政办</t>
  </si>
  <si>
    <t>购买服务人员经费</t>
  </si>
  <si>
    <t>党员教育培训经费</t>
  </si>
  <si>
    <t>履职所需辅助性事务</t>
  </si>
  <si>
    <t>项目管理费</t>
  </si>
  <si>
    <t>对口帮扶经费</t>
  </si>
  <si>
    <t>农业政策性保险保费区级配套补贴</t>
  </si>
  <si>
    <t>政策性农业保险保费补贴</t>
  </si>
  <si>
    <t>其他资金项目</t>
  </si>
  <si>
    <t>企业政策性补贴</t>
  </si>
  <si>
    <t>小型农田水利设施建后管护</t>
  </si>
  <si>
    <t>项目办</t>
  </si>
  <si>
    <t>高标农田工程质量潜在缺陷保险</t>
  </si>
  <si>
    <t>2022-2024年五小农田水利及基础设施建设</t>
  </si>
  <si>
    <t>2021年五小农田水利基本建设</t>
  </si>
  <si>
    <t>2022年度高标农田</t>
  </si>
  <si>
    <t>2023年高标农田</t>
  </si>
  <si>
    <t>澳洲淡水龙虾生态孵化养殖项目</t>
  </si>
  <si>
    <t>乡村振兴</t>
  </si>
  <si>
    <t>2021年度赏花游项目</t>
  </si>
  <si>
    <t>2022年农业经营主体贷款贴息</t>
  </si>
  <si>
    <t>农村生活污水收集系统运行管理维护</t>
  </si>
  <si>
    <t>2023年农业经营主体贷款贴息</t>
  </si>
  <si>
    <t>2023年省级贷款贴息</t>
  </si>
  <si>
    <t>2023年农产口加工</t>
  </si>
  <si>
    <t>绿证培训区级配套</t>
  </si>
  <si>
    <t>农发办</t>
  </si>
  <si>
    <t>职业农民认定及管理工作经费</t>
  </si>
  <si>
    <t>绿肥(紫云英）示范种植</t>
  </si>
  <si>
    <t>农村实用人才培育</t>
  </si>
  <si>
    <t>博士工作站工作经费</t>
  </si>
  <si>
    <t>病死畜禽无害化处理</t>
  </si>
  <si>
    <t>农产品质量安全监管工作经费</t>
  </si>
  <si>
    <t>动物疫病防控经费</t>
  </si>
  <si>
    <t>2022农业生产救灾资金</t>
  </si>
  <si>
    <t>菜果茶有机肥替减化肥示范</t>
  </si>
  <si>
    <t>2021年耕地生产障碍修复利用</t>
  </si>
  <si>
    <t>农作物秸秆综合利用</t>
  </si>
  <si>
    <t>农膜回收利用</t>
  </si>
  <si>
    <t>新型经营主体</t>
  </si>
  <si>
    <t>2021年省级农作物秸秆综合利用</t>
  </si>
  <si>
    <t>2022年农产品仓储保鲜冷链物流设施建设</t>
  </si>
  <si>
    <t>2022年高素质农民培育</t>
  </si>
  <si>
    <t>2022年油菜轮作</t>
  </si>
  <si>
    <t>2022年动物疫病防控</t>
  </si>
  <si>
    <t>2022年菜果茶标准园创建</t>
  </si>
  <si>
    <t>2023年二品一标及追溯</t>
  </si>
  <si>
    <t>第三次土壤普查</t>
  </si>
  <si>
    <t>渔业发展</t>
  </si>
  <si>
    <t>2022年新型养殖技术及模式推广（设施渔业）</t>
  </si>
  <si>
    <t>2022年农药包装废弃物回收处置</t>
  </si>
  <si>
    <t>2023年废旧农膜回收</t>
  </si>
  <si>
    <t>2022年生猪生产保障市场供应</t>
  </si>
  <si>
    <t>中垦教育培训（武汉）中心运行经费</t>
  </si>
  <si>
    <t>综合管理</t>
  </si>
  <si>
    <t>农机补贴工作经费</t>
  </si>
  <si>
    <t>农机购机补贴</t>
  </si>
  <si>
    <t>汉江禁捕渔政执法视频项目</t>
  </si>
  <si>
    <t>执法大队</t>
  </si>
  <si>
    <t>舵落口大市场农资监管</t>
  </si>
  <si>
    <t>农业执法监管</t>
  </si>
  <si>
    <t>屠管办工作经费</t>
  </si>
  <si>
    <t>生猪屠宰检疫经费</t>
  </si>
  <si>
    <t>农业技术培训</t>
  </si>
  <si>
    <t>推广中心</t>
  </si>
  <si>
    <t>农业病虫害防治</t>
  </si>
  <si>
    <t>优势特色农业产业发展</t>
  </si>
  <si>
    <t>2022年长江经济鱼类养殖示范推广</t>
  </si>
  <si>
    <t>2021年基层农技推广</t>
  </si>
  <si>
    <t>2022年基层农技推广</t>
  </si>
  <si>
    <t>动物防疫资金</t>
  </si>
  <si>
    <t>化学农药减量化及有机肥推广</t>
  </si>
  <si>
    <t xml:space="preserve">2022年水产健康养殖五大行动 </t>
  </si>
  <si>
    <t>粮食补短板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</si>
</sst>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8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黑体"/>
      <family val="3"/>
      <charset val="134"/>
    </font>
    <font>
      <sz val="22"/>
      <color theme="1"/>
      <name val="方正小标宋简体"/>
      <family val="4"/>
      <charset val="134"/>
    </font>
    <font>
      <sz val="22"/>
      <color theme="1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11"/>
      <name val="宋体"/>
      <family val="3"/>
      <charset val="134"/>
      <scheme val="minor"/>
    </font>
    <font>
      <sz val="22"/>
      <name val="方正小标宋简体"/>
      <family val="4"/>
      <charset val="134"/>
    </font>
    <font>
      <sz val="22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黑体"/>
      <family val="3"/>
      <charset val="134"/>
    </font>
    <font>
      <sz val="9"/>
      <name val="黑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indexed="8"/>
      <name val="Calibri"/>
      <family val="2"/>
    </font>
    <font>
      <sz val="11"/>
      <color theme="0"/>
      <name val="宋体"/>
      <family val="3"/>
      <charset val="134"/>
      <scheme val="minor"/>
    </font>
    <font>
      <sz val="11"/>
      <color indexed="4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82">
    <xf numFmtId="0" fontId="0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2" fillId="6" borderId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2" fillId="6" borderId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Protection="0">
      <alignment vertical="center"/>
    </xf>
    <xf numFmtId="9" fontId="12" fillId="0" borderId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12" fillId="0" borderId="0" applyProtection="0">
      <alignment vertical="center"/>
    </xf>
    <xf numFmtId="9" fontId="12" fillId="0" borderId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12" fillId="0" borderId="0" applyProtection="0">
      <alignment vertical="center"/>
    </xf>
    <xf numFmtId="9" fontId="12" fillId="0" borderId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3" fillId="0" borderId="0" applyProtection="0">
      <alignment vertical="center"/>
    </xf>
    <xf numFmtId="9" fontId="13" fillId="0" borderId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2" fillId="0" borderId="0" applyProtection="0">
      <alignment vertical="center"/>
    </xf>
    <xf numFmtId="9" fontId="12" fillId="0" borderId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2" fillId="0" borderId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2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 applyProtection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 applyProtection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Protection="0"/>
    <xf numFmtId="0" fontId="9" fillId="0" borderId="0" applyProtection="0"/>
    <xf numFmtId="0" fontId="9" fillId="0" borderId="0"/>
    <xf numFmtId="0" fontId="9" fillId="0" borderId="0"/>
    <xf numFmtId="0" fontId="9" fillId="0" borderId="0"/>
    <xf numFmtId="0" fontId="9" fillId="0" borderId="0" applyProtection="0"/>
    <xf numFmtId="0" fontId="9" fillId="0" borderId="0" applyProtection="0"/>
    <xf numFmtId="0" fontId="9" fillId="0" borderId="0"/>
    <xf numFmtId="0" fontId="9" fillId="0" borderId="0" applyProtection="0"/>
    <xf numFmtId="0" fontId="9" fillId="0" borderId="0" applyProtection="0"/>
    <xf numFmtId="0" fontId="9" fillId="0" borderId="0"/>
    <xf numFmtId="0" fontId="9" fillId="0" borderId="0" applyProtection="0"/>
    <xf numFmtId="0" fontId="9" fillId="0" borderId="0"/>
    <xf numFmtId="0" fontId="9" fillId="0" borderId="0">
      <protection locked="0"/>
    </xf>
    <xf numFmtId="0" fontId="9" fillId="0" borderId="0">
      <protection locked="0"/>
    </xf>
    <xf numFmtId="0" fontId="9" fillId="0" borderId="0"/>
    <xf numFmtId="0" fontId="9" fillId="0" borderId="0" applyProtection="0"/>
    <xf numFmtId="0" fontId="9" fillId="0" borderId="0" applyProtection="0"/>
    <xf numFmtId="0" fontId="9" fillId="0" borderId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>
      <alignment vertical="center"/>
    </xf>
    <xf numFmtId="0" fontId="22" fillId="0" borderId="0">
      <alignment vertical="center"/>
    </xf>
    <xf numFmtId="0" fontId="9" fillId="0" borderId="0"/>
    <xf numFmtId="0" fontId="12" fillId="0" borderId="0" applyProtection="0">
      <alignment vertical="center"/>
    </xf>
    <xf numFmtId="0" fontId="14" fillId="0" borderId="0">
      <alignment vertical="center"/>
    </xf>
    <xf numFmtId="0" fontId="16" fillId="0" borderId="0"/>
    <xf numFmtId="0" fontId="17" fillId="0" borderId="0" applyProtection="0">
      <alignment vertical="center"/>
    </xf>
    <xf numFmtId="0" fontId="18" fillId="0" borderId="0">
      <alignment vertical="center"/>
    </xf>
    <xf numFmtId="0" fontId="9" fillId="0" borderId="0"/>
    <xf numFmtId="0" fontId="19" fillId="0" borderId="0" applyProtection="0"/>
    <xf numFmtId="0" fontId="9" fillId="0" borderId="0" applyProtection="0"/>
    <xf numFmtId="0" fontId="2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2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2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>
      <alignment vertical="center"/>
    </xf>
    <xf numFmtId="0" fontId="22" fillId="0" borderId="0">
      <alignment vertical="center"/>
    </xf>
    <xf numFmtId="0" fontId="14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2" fillId="0" borderId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Protection="0">
      <alignment vertical="center"/>
    </xf>
    <xf numFmtId="43" fontId="12" fillId="0" borderId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12" fillId="0" borderId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12" fillId="0" borderId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7" borderId="0" applyProtection="0">
      <alignment vertical="center"/>
    </xf>
    <xf numFmtId="0" fontId="21" fillId="7" borderId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9" fontId="9" fillId="0" borderId="0" xfId="33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9" fontId="0" fillId="0" borderId="3" xfId="0" applyNumberForma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9" fontId="8" fillId="0" borderId="0" xfId="33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9" fontId="10" fillId="0" borderId="3" xfId="33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</cellXfs>
  <cellStyles count="182">
    <cellStyle name="20% - 强调文字颜色 5 2" xfId="1"/>
    <cellStyle name="20% - 强调文字颜色 5 2 2" xfId="2"/>
    <cellStyle name="20% - 强调文字颜色 5 2 2 2" xfId="3"/>
    <cellStyle name="20% - 强调文字颜色 5 2 2 3" xfId="4"/>
    <cellStyle name="20% - 强调文字颜色 5 2 3" xfId="5"/>
    <cellStyle name="20% - 强调文字颜色 5 2 3 2" xfId="6"/>
    <cellStyle name="20% - 强调文字颜色 5 2 3 3" xfId="7"/>
    <cellStyle name="20% - 强调文字颜色 5 2 4" xfId="8"/>
    <cellStyle name="20% - 强调文字颜色 5 2 4 2" xfId="9"/>
    <cellStyle name="20% - 强调文字颜色 5 2 4 3" xfId="10"/>
    <cellStyle name="20% - 强调文字颜色 5 2 5" xfId="11"/>
    <cellStyle name="百分比 2" xfId="12"/>
    <cellStyle name="百分比 2 2" xfId="13"/>
    <cellStyle name="百分比 2 2 2" xfId="14"/>
    <cellStyle name="百分比 2 2 2 2" xfId="15"/>
    <cellStyle name="百分比 2 2 3" xfId="16"/>
    <cellStyle name="百分比 2 3" xfId="17"/>
    <cellStyle name="百分比 2 3 2" xfId="18"/>
    <cellStyle name="百分比 2 3 2 2" xfId="19"/>
    <cellStyle name="百分比 2 3 3" xfId="20"/>
    <cellStyle name="百分比 2 4" xfId="21"/>
    <cellStyle name="百分比 2 4 2" xfId="22"/>
    <cellStyle name="百分比 2 5" xfId="23"/>
    <cellStyle name="百分比 2 6" xfId="24"/>
    <cellStyle name="百分比 3" xfId="25"/>
    <cellStyle name="百分比 3 2" xfId="26"/>
    <cellStyle name="百分比 3 2 2" xfId="27"/>
    <cellStyle name="百分比 3 3" xfId="28"/>
    <cellStyle name="百分比 3 3 2" xfId="29"/>
    <cellStyle name="百分比 3 4" xfId="30"/>
    <cellStyle name="百分比 3 5" xfId="31"/>
    <cellStyle name="百分比 4" xfId="32"/>
    <cellStyle name="百分比 5" xfId="33"/>
    <cellStyle name="常规" xfId="0" builtinId="0"/>
    <cellStyle name="常规 10" xfId="34"/>
    <cellStyle name="常规 10 2" xfId="35"/>
    <cellStyle name="常规 10 3" xfId="36"/>
    <cellStyle name="常规 11" xfId="37"/>
    <cellStyle name="常规 11 2" xfId="38"/>
    <cellStyle name="常规 11 3" xfId="39"/>
    <cellStyle name="常规 12" xfId="40"/>
    <cellStyle name="常规 12 2" xfId="41"/>
    <cellStyle name="常规 12 2 2" xfId="42"/>
    <cellStyle name="常规 12 3" xfId="43"/>
    <cellStyle name="常规 12 4" xfId="44"/>
    <cellStyle name="常规 13" xfId="45"/>
    <cellStyle name="常规 14" xfId="46"/>
    <cellStyle name="常规 15" xfId="47"/>
    <cellStyle name="常规 16" xfId="48"/>
    <cellStyle name="常规 17" xfId="49"/>
    <cellStyle name="常规 18" xfId="50"/>
    <cellStyle name="常规 2" xfId="51"/>
    <cellStyle name="常规 2 10" xfId="52"/>
    <cellStyle name="常规 2 10 2" xfId="53"/>
    <cellStyle name="常规 2 10 2 2" xfId="54"/>
    <cellStyle name="常规 2 10 3" xfId="55"/>
    <cellStyle name="常规 2 2" xfId="56"/>
    <cellStyle name="常规 2 2 2" xfId="57"/>
    <cellStyle name="常规 2 2 2 2" xfId="58"/>
    <cellStyle name="常规 2 2 2 2 2" xfId="59"/>
    <cellStyle name="常规 2 2 2 3" xfId="60"/>
    <cellStyle name="常规 2 2 3" xfId="61"/>
    <cellStyle name="常规 2 2 3 2" xfId="62"/>
    <cellStyle name="常规 2 2 4" xfId="63"/>
    <cellStyle name="常规 2 2 5" xfId="64"/>
    <cellStyle name="常规 2 3" xfId="65"/>
    <cellStyle name="常规 2 3 2" xfId="66"/>
    <cellStyle name="常规 2 3 2 2" xfId="67"/>
    <cellStyle name="常规 2 3 2 3" xfId="68"/>
    <cellStyle name="常规 2 3 3" xfId="69"/>
    <cellStyle name="常规 2 3 3 2" xfId="70"/>
    <cellStyle name="常规 2 3 4" xfId="71"/>
    <cellStyle name="常规 2 3 5" xfId="72"/>
    <cellStyle name="常规 2 4" xfId="73"/>
    <cellStyle name="常规 2 4 2" xfId="74"/>
    <cellStyle name="常规 2 4 3" xfId="75"/>
    <cellStyle name="常规 2 5" xfId="76"/>
    <cellStyle name="常规 2 5 2" xfId="77"/>
    <cellStyle name="常规 2 5 2 2" xfId="78"/>
    <cellStyle name="常规 2 5 3" xfId="79"/>
    <cellStyle name="常规 2 6" xfId="80"/>
    <cellStyle name="常规 2 6 2" xfId="81"/>
    <cellStyle name="常规 2 6 3" xfId="82"/>
    <cellStyle name="常规 2 7" xfId="83"/>
    <cellStyle name="常规 2 7 2" xfId="84"/>
    <cellStyle name="常规 2_Sheet5" xfId="85"/>
    <cellStyle name="常规 3" xfId="86"/>
    <cellStyle name="常规 3 2" xfId="87"/>
    <cellStyle name="常规 3 2 2" xfId="88"/>
    <cellStyle name="常规 3 2 2 2" xfId="89"/>
    <cellStyle name="常规 3 2 2 2 2" xfId="90"/>
    <cellStyle name="常规 3 2 2 3" xfId="91"/>
    <cellStyle name="常规 3 2 3" xfId="92"/>
    <cellStyle name="常规 3 2 3 2" xfId="93"/>
    <cellStyle name="常规 3 2 3 2 2" xfId="94"/>
    <cellStyle name="常规 3 2 3 3" xfId="95"/>
    <cellStyle name="常规 3 2 4" xfId="96"/>
    <cellStyle name="常规 3 2 4 2" xfId="97"/>
    <cellStyle name="常规 3 2 5" xfId="98"/>
    <cellStyle name="常规 3 2 6" xfId="99"/>
    <cellStyle name="常规 3 3" xfId="100"/>
    <cellStyle name="常规 3 3 2" xfId="101"/>
    <cellStyle name="常规 3 3 2 2" xfId="102"/>
    <cellStyle name="常规 3 3 3" xfId="103"/>
    <cellStyle name="常规 3 4" xfId="104"/>
    <cellStyle name="常规 3 4 2" xfId="105"/>
    <cellStyle name="常规 3 4 2 2" xfId="106"/>
    <cellStyle name="常规 3 4 3" xfId="107"/>
    <cellStyle name="常规 3 5" xfId="108"/>
    <cellStyle name="常规 3 5 2" xfId="109"/>
    <cellStyle name="常规 3 6" xfId="110"/>
    <cellStyle name="常规 4" xfId="111"/>
    <cellStyle name="常规 4 2" xfId="112"/>
    <cellStyle name="常规 4 2 2" xfId="113"/>
    <cellStyle name="常规 4 2 2 2" xfId="114"/>
    <cellStyle name="常规 4 2 3" xfId="115"/>
    <cellStyle name="常规 4 3" xfId="116"/>
    <cellStyle name="常规 4 3 2" xfId="117"/>
    <cellStyle name="常规 4 4" xfId="118"/>
    <cellStyle name="常规 4 5" xfId="119"/>
    <cellStyle name="常规 5" xfId="120"/>
    <cellStyle name="常规 5 2" xfId="121"/>
    <cellStyle name="常规 5 2 2" xfId="122"/>
    <cellStyle name="常规 5 2 2 2" xfId="123"/>
    <cellStyle name="常规 5 2 3" xfId="124"/>
    <cellStyle name="常规 5 3" xfId="125"/>
    <cellStyle name="常规 5 3 2" xfId="126"/>
    <cellStyle name="常规 5 3 2 2" xfId="127"/>
    <cellStyle name="常规 5 3 3" xfId="128"/>
    <cellStyle name="常规 5 4" xfId="129"/>
    <cellStyle name="常规 5 4 2" xfId="130"/>
    <cellStyle name="常规 5 5" xfId="131"/>
    <cellStyle name="常规 5 6" xfId="132"/>
    <cellStyle name="常规 6" xfId="133"/>
    <cellStyle name="常规 6 2" xfId="134"/>
    <cellStyle name="常规 6 2 2" xfId="135"/>
    <cellStyle name="常规 6 2 2 2" xfId="136"/>
    <cellStyle name="常规 6 2 3" xfId="137"/>
    <cellStyle name="常规 6 3" xfId="138"/>
    <cellStyle name="常规 6 3 2" xfId="139"/>
    <cellStyle name="常规 6 3 2 2" xfId="140"/>
    <cellStyle name="常规 6 3 3" xfId="141"/>
    <cellStyle name="常规 6 4" xfId="142"/>
    <cellStyle name="常规 6 4 2" xfId="143"/>
    <cellStyle name="常规 6 5" xfId="144"/>
    <cellStyle name="常规 6 6" xfId="145"/>
    <cellStyle name="常规 7" xfId="146"/>
    <cellStyle name="常规 7 2" xfId="147"/>
    <cellStyle name="常规 7 2 2" xfId="148"/>
    <cellStyle name="常规 7 2 2 2" xfId="149"/>
    <cellStyle name="常规 7 2 3" xfId="150"/>
    <cellStyle name="常规 7 3" xfId="151"/>
    <cellStyle name="常规 7 3 2" xfId="152"/>
    <cellStyle name="常规 7 4" xfId="153"/>
    <cellStyle name="常规 7 5" xfId="154"/>
    <cellStyle name="常规 8" xfId="155"/>
    <cellStyle name="常规 8 2" xfId="156"/>
    <cellStyle name="常规 8 2 2" xfId="157"/>
    <cellStyle name="常规 8 3" xfId="158"/>
    <cellStyle name="常规 8 3 2" xfId="159"/>
    <cellStyle name="常规 8 4" xfId="160"/>
    <cellStyle name="常规 8 5" xfId="161"/>
    <cellStyle name="常规 9" xfId="162"/>
    <cellStyle name="常规 9 2" xfId="163"/>
    <cellStyle name="常规 9 2 2" xfId="164"/>
    <cellStyle name="常规 9 3" xfId="165"/>
    <cellStyle name="常规 9 4" xfId="166"/>
    <cellStyle name="千位分隔 2" xfId="167"/>
    <cellStyle name="千位分隔 2 2" xfId="168"/>
    <cellStyle name="千位分隔 2 2 2" xfId="169"/>
    <cellStyle name="千位分隔 2 2 3" xfId="170"/>
    <cellStyle name="千位分隔 2 3" xfId="171"/>
    <cellStyle name="千位分隔 2 3 2" xfId="172"/>
    <cellStyle name="千位分隔 2 4" xfId="173"/>
    <cellStyle name="千位分隔 3" xfId="174"/>
    <cellStyle name="千位分隔 3 2" xfId="175"/>
    <cellStyle name="千位分隔 4" xfId="176"/>
    <cellStyle name="千位分隔 4 2" xfId="177"/>
    <cellStyle name="强调文字颜色 2 2" xfId="178"/>
    <cellStyle name="强调文字颜色 2 2 2" xfId="179"/>
    <cellStyle name="强调文字颜色 2 2 2 2" xfId="180"/>
    <cellStyle name="强调文字颜色 2 2 3" xfId="18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tabSelected="1" workbookViewId="0">
      <selection activeCell="C36" sqref="C36"/>
    </sheetView>
  </sheetViews>
  <sheetFormatPr defaultColWidth="9" defaultRowHeight="13.5"/>
  <cols>
    <col min="3" max="3" width="11.25" customWidth="1"/>
    <col min="4" max="4" width="9.75" customWidth="1"/>
    <col min="5" max="5" width="14.25" customWidth="1"/>
    <col min="6" max="6" width="12.5" customWidth="1"/>
    <col min="7" max="7" width="9.375"/>
    <col min="8" max="8" width="10.5" customWidth="1"/>
    <col min="9" max="9" width="10.375"/>
    <col min="17" max="17" width="15.375" customWidth="1"/>
  </cols>
  <sheetData>
    <row r="1" spans="1:17" ht="36" customHeight="1">
      <c r="A1" s="21" t="s">
        <v>0</v>
      </c>
      <c r="B1" s="21"/>
      <c r="C1" s="21"/>
      <c r="D1" s="22"/>
      <c r="E1" s="22"/>
      <c r="F1" s="22"/>
      <c r="G1" s="22"/>
      <c r="H1" s="22"/>
      <c r="I1" s="22"/>
      <c r="J1" s="23"/>
      <c r="K1" s="24"/>
      <c r="L1" s="24"/>
      <c r="M1" s="24"/>
      <c r="N1" s="24"/>
      <c r="O1" s="24"/>
      <c r="P1" s="24"/>
      <c r="Q1" s="22"/>
    </row>
    <row r="2" spans="1:17" ht="20.100000000000001" customHeight="1">
      <c r="A2" s="25" t="s">
        <v>1</v>
      </c>
      <c r="B2" s="25"/>
      <c r="C2" s="25"/>
      <c r="D2" s="15"/>
      <c r="E2" s="15"/>
      <c r="F2" s="25" t="s">
        <v>2</v>
      </c>
      <c r="G2" s="25"/>
      <c r="H2" s="15"/>
      <c r="I2" s="15"/>
      <c r="J2" s="17"/>
      <c r="K2" s="18"/>
      <c r="L2" s="18"/>
      <c r="M2" s="18"/>
      <c r="N2" s="18"/>
      <c r="O2" s="18"/>
      <c r="P2" s="18"/>
      <c r="Q2" s="15" t="s">
        <v>3</v>
      </c>
    </row>
    <row r="3" spans="1:17" ht="20.100000000000001" customHeight="1">
      <c r="A3" s="26" t="s">
        <v>4</v>
      </c>
      <c r="B3" s="26" t="s">
        <v>5</v>
      </c>
      <c r="C3" s="26" t="s">
        <v>6</v>
      </c>
      <c r="D3" s="26" t="s">
        <v>7</v>
      </c>
      <c r="E3" s="26" t="s">
        <v>8</v>
      </c>
      <c r="F3" s="26" t="s">
        <v>9</v>
      </c>
      <c r="G3" s="26"/>
      <c r="H3" s="26"/>
      <c r="I3" s="26" t="s">
        <v>10</v>
      </c>
      <c r="J3" s="27" t="s">
        <v>11</v>
      </c>
      <c r="K3" s="26" t="s">
        <v>12</v>
      </c>
      <c r="L3" s="26"/>
      <c r="M3" s="26"/>
      <c r="N3" s="26"/>
      <c r="O3" s="26"/>
      <c r="P3" s="26"/>
      <c r="Q3" s="28" t="s">
        <v>13</v>
      </c>
    </row>
    <row r="4" spans="1:17" ht="40.5">
      <c r="A4" s="26"/>
      <c r="B4" s="26"/>
      <c r="C4" s="26"/>
      <c r="D4" s="26"/>
      <c r="E4" s="26"/>
      <c r="F4" s="16" t="s">
        <v>14</v>
      </c>
      <c r="G4" s="16" t="s">
        <v>15</v>
      </c>
      <c r="H4" s="16" t="s">
        <v>16</v>
      </c>
      <c r="I4" s="26"/>
      <c r="J4" s="27"/>
      <c r="K4" s="16" t="s">
        <v>17</v>
      </c>
      <c r="L4" s="16" t="s">
        <v>18</v>
      </c>
      <c r="M4" s="16" t="s">
        <v>19</v>
      </c>
      <c r="N4" s="16" t="s">
        <v>20</v>
      </c>
      <c r="O4" s="16" t="s">
        <v>21</v>
      </c>
      <c r="P4" s="16" t="s">
        <v>22</v>
      </c>
      <c r="Q4" s="28"/>
    </row>
    <row r="5" spans="1:17" s="3" customFormat="1" ht="33" customHeight="1">
      <c r="A5" s="7">
        <v>1</v>
      </c>
      <c r="B5" s="20" t="s">
        <v>23</v>
      </c>
      <c r="C5" s="7" t="s">
        <v>24</v>
      </c>
      <c r="D5" s="7" t="s">
        <v>25</v>
      </c>
      <c r="E5" s="7" t="s">
        <v>24</v>
      </c>
      <c r="F5" s="7">
        <v>13723.11</v>
      </c>
      <c r="G5" s="7">
        <v>21389.54</v>
      </c>
      <c r="H5" s="7">
        <v>35112.65</v>
      </c>
      <c r="I5" s="7">
        <v>30591.040000000001</v>
      </c>
      <c r="J5" s="19">
        <v>0.87</v>
      </c>
      <c r="K5" s="7">
        <v>17.399999999999999</v>
      </c>
      <c r="L5" s="7">
        <v>20</v>
      </c>
      <c r="M5" s="7">
        <v>20</v>
      </c>
      <c r="N5" s="7">
        <v>30</v>
      </c>
      <c r="O5" s="7">
        <v>10</v>
      </c>
      <c r="P5" s="7">
        <v>97.4</v>
      </c>
      <c r="Q5" s="7"/>
    </row>
  </sheetData>
  <mergeCells count="13">
    <mergeCell ref="A1:Q1"/>
    <mergeCell ref="A2:C2"/>
    <mergeCell ref="F2:G2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honeticPr fontId="23" type="noConversion"/>
  <pageMargins left="0.7" right="0.7" top="0.75" bottom="0.75" header="0.3" footer="0.3"/>
  <pageSetup paperSize="9" scale="7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3"/>
  <sheetViews>
    <sheetView workbookViewId="0">
      <pane xSplit="9" ySplit="4" topLeftCell="J31" activePane="bottomRight" state="frozen"/>
      <selection pane="topRight"/>
      <selection pane="bottomLeft"/>
      <selection pane="bottomRight" activeCell="E42" sqref="E42"/>
    </sheetView>
  </sheetViews>
  <sheetFormatPr defaultColWidth="9" defaultRowHeight="13.5"/>
  <cols>
    <col min="1" max="1" width="5" style="3" customWidth="1"/>
    <col min="2" max="2" width="7.5" style="3" customWidth="1"/>
    <col min="3" max="3" width="4.875" style="3" customWidth="1"/>
    <col min="4" max="4" width="12.25" style="3" customWidth="1"/>
    <col min="5" max="5" width="26.625" style="3" customWidth="1"/>
    <col min="6" max="6" width="10" style="3" customWidth="1"/>
    <col min="7" max="7" width="11.75" style="3" customWidth="1"/>
    <col min="8" max="8" width="11" style="3" customWidth="1"/>
    <col min="9" max="9" width="12.125" style="3" customWidth="1"/>
    <col min="10" max="10" width="11.125" style="3" customWidth="1"/>
    <col min="11" max="11" width="9" style="3" customWidth="1"/>
    <col min="12" max="12" width="11.125" style="3"/>
    <col min="13" max="13" width="10.5" style="3" customWidth="1"/>
    <col min="14" max="14" width="9" style="3"/>
    <col min="15" max="15" width="11.25" style="3" customWidth="1"/>
    <col min="16" max="16" width="10.875" style="3" customWidth="1"/>
    <col min="17" max="17" width="9" style="3" customWidth="1"/>
    <col min="18" max="18" width="17.25" style="3" customWidth="1"/>
    <col min="19" max="16384" width="9" style="3"/>
  </cols>
  <sheetData>
    <row r="1" spans="1:18" ht="33.950000000000003" customHeight="1">
      <c r="A1" s="29" t="s">
        <v>26</v>
      </c>
      <c r="B1" s="29"/>
      <c r="C1" s="29"/>
      <c r="D1" s="29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s="1" customFormat="1" ht="24.95" customHeight="1">
      <c r="A2" s="31" t="s">
        <v>1</v>
      </c>
      <c r="B2" s="31"/>
      <c r="C2" s="31"/>
      <c r="D2" s="31"/>
      <c r="E2" s="4"/>
      <c r="F2" s="4"/>
      <c r="G2" s="32" t="s">
        <v>2</v>
      </c>
      <c r="H2" s="32"/>
      <c r="I2" s="32"/>
      <c r="J2" s="32"/>
      <c r="K2" s="4"/>
      <c r="L2" s="4"/>
      <c r="M2" s="4"/>
      <c r="N2" s="4"/>
      <c r="O2" s="4"/>
      <c r="P2" s="4"/>
      <c r="Q2" s="4"/>
      <c r="R2" s="4" t="s">
        <v>3</v>
      </c>
    </row>
    <row r="3" spans="1:18" s="2" customFormat="1" ht="18.95" customHeight="1">
      <c r="A3" s="35" t="s">
        <v>27</v>
      </c>
      <c r="B3" s="35" t="s">
        <v>5</v>
      </c>
      <c r="C3" s="35" t="s">
        <v>28</v>
      </c>
      <c r="D3" s="35" t="s">
        <v>6</v>
      </c>
      <c r="E3" s="35" t="s">
        <v>7</v>
      </c>
      <c r="F3" s="35" t="s">
        <v>8</v>
      </c>
      <c r="G3" s="33" t="s">
        <v>9</v>
      </c>
      <c r="H3" s="33"/>
      <c r="I3" s="33"/>
      <c r="J3" s="35" t="s">
        <v>10</v>
      </c>
      <c r="K3" s="35" t="s">
        <v>11</v>
      </c>
      <c r="L3" s="33" t="s">
        <v>29</v>
      </c>
      <c r="M3" s="33"/>
      <c r="N3" s="33"/>
      <c r="O3" s="33"/>
      <c r="P3" s="33"/>
      <c r="Q3" s="34"/>
      <c r="R3" s="33" t="s">
        <v>13</v>
      </c>
    </row>
    <row r="4" spans="1:18" s="2" customFormat="1" ht="40.5" customHeight="1">
      <c r="A4" s="36"/>
      <c r="B4" s="36"/>
      <c r="C4" s="36"/>
      <c r="D4" s="36"/>
      <c r="E4" s="36"/>
      <c r="F4" s="36"/>
      <c r="G4" s="6" t="s">
        <v>14</v>
      </c>
      <c r="H4" s="6" t="s">
        <v>15</v>
      </c>
      <c r="I4" s="6" t="s">
        <v>16</v>
      </c>
      <c r="J4" s="36"/>
      <c r="K4" s="36"/>
      <c r="L4" s="5" t="s">
        <v>30</v>
      </c>
      <c r="M4" s="5" t="s">
        <v>31</v>
      </c>
      <c r="N4" s="5" t="s">
        <v>32</v>
      </c>
      <c r="O4" s="5" t="s">
        <v>33</v>
      </c>
      <c r="P4" s="5" t="s">
        <v>34</v>
      </c>
      <c r="Q4" s="13" t="s">
        <v>22</v>
      </c>
      <c r="R4" s="33"/>
    </row>
    <row r="5" spans="1:18" ht="18" customHeight="1">
      <c r="A5" s="7">
        <v>1</v>
      </c>
      <c r="B5" s="20" t="s">
        <v>23</v>
      </c>
      <c r="C5" s="7">
        <v>1</v>
      </c>
      <c r="D5" s="7" t="s">
        <v>24</v>
      </c>
      <c r="E5" s="8" t="s">
        <v>35</v>
      </c>
      <c r="F5" s="37" t="s">
        <v>36</v>
      </c>
      <c r="G5" s="10">
        <v>12.94</v>
      </c>
      <c r="H5" s="10"/>
      <c r="I5" s="10">
        <f t="shared" ref="I5:I68" si="0">G5+H5</f>
        <v>12.94</v>
      </c>
      <c r="J5" s="10">
        <v>12.94</v>
      </c>
      <c r="K5" s="12">
        <f t="shared" ref="K5:K12" si="1">J5/I5</f>
        <v>1</v>
      </c>
      <c r="L5" s="10">
        <f t="shared" ref="L5:L68" si="2">20*K5</f>
        <v>20</v>
      </c>
      <c r="M5" s="10"/>
      <c r="N5" s="10">
        <v>70</v>
      </c>
      <c r="O5" s="10"/>
      <c r="P5" s="10">
        <v>10</v>
      </c>
      <c r="Q5" s="10">
        <f t="shared" ref="Q5:Q19" si="3">SUM(L5:P5)</f>
        <v>100</v>
      </c>
      <c r="R5" s="7"/>
    </row>
    <row r="6" spans="1:18" ht="18" customHeight="1">
      <c r="A6" s="7">
        <v>2</v>
      </c>
      <c r="B6" s="20" t="s">
        <v>23</v>
      </c>
      <c r="C6" s="7">
        <v>2</v>
      </c>
      <c r="D6" s="7" t="s">
        <v>24</v>
      </c>
      <c r="E6" s="8" t="s">
        <v>37</v>
      </c>
      <c r="F6" s="37"/>
      <c r="G6" s="10">
        <v>79.75</v>
      </c>
      <c r="H6" s="10"/>
      <c r="I6" s="10">
        <f t="shared" si="0"/>
        <v>79.75</v>
      </c>
      <c r="J6" s="10">
        <v>66.311429000000004</v>
      </c>
      <c r="K6" s="12">
        <f t="shared" si="1"/>
        <v>0.83149127272727297</v>
      </c>
      <c r="L6" s="10">
        <f t="shared" si="2"/>
        <v>16.6298254545455</v>
      </c>
      <c r="M6" s="10"/>
      <c r="N6" s="10">
        <v>70</v>
      </c>
      <c r="O6" s="10"/>
      <c r="P6" s="10">
        <v>10</v>
      </c>
      <c r="Q6" s="10">
        <f t="shared" si="3"/>
        <v>96.629825454545497</v>
      </c>
      <c r="R6" s="7"/>
    </row>
    <row r="7" spans="1:18" ht="18" customHeight="1">
      <c r="A7" s="7">
        <v>3</v>
      </c>
      <c r="B7" s="20" t="s">
        <v>23</v>
      </c>
      <c r="C7" s="7">
        <v>3</v>
      </c>
      <c r="D7" s="7" t="s">
        <v>24</v>
      </c>
      <c r="E7" s="8" t="s">
        <v>38</v>
      </c>
      <c r="F7" s="37"/>
      <c r="G7" s="10">
        <v>2.4</v>
      </c>
      <c r="H7" s="10"/>
      <c r="I7" s="10">
        <f t="shared" si="0"/>
        <v>2.4</v>
      </c>
      <c r="J7" s="10">
        <v>0.26900000000000002</v>
      </c>
      <c r="K7" s="12">
        <f t="shared" si="1"/>
        <v>0.11208333333333299</v>
      </c>
      <c r="L7" s="10">
        <f t="shared" si="2"/>
        <v>2.2416666666666698</v>
      </c>
      <c r="M7" s="10"/>
      <c r="N7" s="10">
        <v>40</v>
      </c>
      <c r="O7" s="10">
        <v>30</v>
      </c>
      <c r="P7" s="10">
        <v>10</v>
      </c>
      <c r="Q7" s="10">
        <f t="shared" si="3"/>
        <v>82.241666666666703</v>
      </c>
      <c r="R7" s="7"/>
    </row>
    <row r="8" spans="1:18" ht="18" customHeight="1">
      <c r="A8" s="7">
        <v>4</v>
      </c>
      <c r="B8" s="20" t="s">
        <v>23</v>
      </c>
      <c r="C8" s="7">
        <v>4</v>
      </c>
      <c r="D8" s="7" t="s">
        <v>24</v>
      </c>
      <c r="E8" s="8" t="s">
        <v>39</v>
      </c>
      <c r="F8" s="37"/>
      <c r="G8" s="10">
        <v>316</v>
      </c>
      <c r="H8" s="10"/>
      <c r="I8" s="10">
        <f t="shared" si="0"/>
        <v>316</v>
      </c>
      <c r="J8" s="10">
        <v>261.45982700000002</v>
      </c>
      <c r="K8" s="12">
        <f t="shared" si="1"/>
        <v>0.82740451582278496</v>
      </c>
      <c r="L8" s="10">
        <f t="shared" si="2"/>
        <v>16.548090316455699</v>
      </c>
      <c r="M8" s="10"/>
      <c r="N8" s="10">
        <v>40</v>
      </c>
      <c r="O8" s="10">
        <v>40</v>
      </c>
      <c r="P8" s="10"/>
      <c r="Q8" s="10">
        <f t="shared" si="3"/>
        <v>96.548090316455699</v>
      </c>
      <c r="R8" s="7"/>
    </row>
    <row r="9" spans="1:18" ht="18" customHeight="1">
      <c r="A9" s="7">
        <v>5</v>
      </c>
      <c r="B9" s="20" t="s">
        <v>23</v>
      </c>
      <c r="C9" s="7">
        <v>5</v>
      </c>
      <c r="D9" s="7" t="s">
        <v>24</v>
      </c>
      <c r="E9" s="8" t="s">
        <v>40</v>
      </c>
      <c r="F9" s="37"/>
      <c r="G9" s="10">
        <v>150</v>
      </c>
      <c r="H9" s="10"/>
      <c r="I9" s="10">
        <f t="shared" si="0"/>
        <v>150</v>
      </c>
      <c r="J9" s="10">
        <v>45.325000000000003</v>
      </c>
      <c r="K9" s="12">
        <f t="shared" si="1"/>
        <v>0.30216666666666703</v>
      </c>
      <c r="L9" s="10">
        <f t="shared" si="2"/>
        <v>6.0433333333333303</v>
      </c>
      <c r="M9" s="10"/>
      <c r="N9" s="10">
        <v>40</v>
      </c>
      <c r="O9" s="10">
        <v>30</v>
      </c>
      <c r="P9" s="10">
        <v>10</v>
      </c>
      <c r="Q9" s="10">
        <f t="shared" si="3"/>
        <v>86.043333333333294</v>
      </c>
      <c r="R9" s="7"/>
    </row>
    <row r="10" spans="1:18" ht="18" customHeight="1">
      <c r="A10" s="7">
        <v>6</v>
      </c>
      <c r="B10" s="20" t="s">
        <v>23</v>
      </c>
      <c r="C10" s="7">
        <v>6</v>
      </c>
      <c r="D10" s="7" t="s">
        <v>24</v>
      </c>
      <c r="E10" s="8" t="s">
        <v>41</v>
      </c>
      <c r="F10" s="37"/>
      <c r="G10" s="10">
        <v>515</v>
      </c>
      <c r="H10" s="10"/>
      <c r="I10" s="10">
        <f t="shared" si="0"/>
        <v>515</v>
      </c>
      <c r="J10" s="10">
        <v>515</v>
      </c>
      <c r="K10" s="12">
        <f t="shared" si="1"/>
        <v>1</v>
      </c>
      <c r="L10" s="10">
        <f t="shared" si="2"/>
        <v>20</v>
      </c>
      <c r="M10" s="10"/>
      <c r="N10" s="10">
        <v>40</v>
      </c>
      <c r="O10" s="10">
        <v>30</v>
      </c>
      <c r="P10" s="10">
        <v>10</v>
      </c>
      <c r="Q10" s="10">
        <f t="shared" si="3"/>
        <v>100</v>
      </c>
      <c r="R10" s="7"/>
    </row>
    <row r="11" spans="1:18" ht="18" customHeight="1">
      <c r="A11" s="7">
        <v>7</v>
      </c>
      <c r="B11" s="20" t="s">
        <v>23</v>
      </c>
      <c r="C11" s="7">
        <v>7</v>
      </c>
      <c r="D11" s="7" t="s">
        <v>24</v>
      </c>
      <c r="E11" s="8" t="s">
        <v>42</v>
      </c>
      <c r="F11" s="37"/>
      <c r="G11" s="10">
        <v>2000</v>
      </c>
      <c r="H11" s="10"/>
      <c r="I11" s="10">
        <f t="shared" si="0"/>
        <v>2000</v>
      </c>
      <c r="J11" s="10">
        <v>1864.8966559999999</v>
      </c>
      <c r="K11" s="12">
        <f t="shared" si="1"/>
        <v>0.93244832799999999</v>
      </c>
      <c r="L11" s="10">
        <f t="shared" si="2"/>
        <v>18.648966560000002</v>
      </c>
      <c r="M11" s="10"/>
      <c r="N11" s="10">
        <v>40</v>
      </c>
      <c r="O11" s="10">
        <v>30</v>
      </c>
      <c r="P11" s="10">
        <v>10</v>
      </c>
      <c r="Q11" s="10">
        <f t="shared" si="3"/>
        <v>98.648966560000005</v>
      </c>
      <c r="R11" s="7"/>
    </row>
    <row r="12" spans="1:18" ht="18" customHeight="1">
      <c r="A12" s="7">
        <v>8</v>
      </c>
      <c r="B12" s="20" t="s">
        <v>23</v>
      </c>
      <c r="C12" s="7">
        <v>8</v>
      </c>
      <c r="D12" s="7" t="s">
        <v>24</v>
      </c>
      <c r="E12" s="8" t="s">
        <v>43</v>
      </c>
      <c r="F12" s="37"/>
      <c r="G12" s="10"/>
      <c r="H12" s="10">
        <v>2171.4806400000002</v>
      </c>
      <c r="I12" s="10">
        <f t="shared" si="0"/>
        <v>2171.4806400000002</v>
      </c>
      <c r="J12" s="10">
        <v>2165.367334</v>
      </c>
      <c r="K12" s="12">
        <f t="shared" si="1"/>
        <v>0.99718472921775603</v>
      </c>
      <c r="L12" s="10">
        <f t="shared" si="2"/>
        <v>19.9436945843551</v>
      </c>
      <c r="M12" s="10"/>
      <c r="N12" s="10">
        <v>40</v>
      </c>
      <c r="O12" s="10">
        <v>30</v>
      </c>
      <c r="P12" s="10">
        <v>10</v>
      </c>
      <c r="Q12" s="10">
        <f t="shared" si="3"/>
        <v>99.9436945843551</v>
      </c>
      <c r="R12" s="7"/>
    </row>
    <row r="13" spans="1:18" ht="18" customHeight="1">
      <c r="A13" s="7">
        <v>9</v>
      </c>
      <c r="B13" s="20" t="s">
        <v>23</v>
      </c>
      <c r="C13" s="7">
        <v>9</v>
      </c>
      <c r="D13" s="7" t="s">
        <v>24</v>
      </c>
      <c r="E13" s="9" t="s">
        <v>44</v>
      </c>
      <c r="F13" s="37"/>
      <c r="G13" s="10">
        <v>490</v>
      </c>
      <c r="H13" s="10"/>
      <c r="I13" s="10">
        <f t="shared" si="0"/>
        <v>490</v>
      </c>
      <c r="J13" s="10">
        <v>420.59535499999998</v>
      </c>
      <c r="K13" s="12">
        <f>ROUND(J13/I13,2)</f>
        <v>0.86</v>
      </c>
      <c r="L13" s="10">
        <f t="shared" si="2"/>
        <v>17.2</v>
      </c>
      <c r="M13" s="10"/>
      <c r="N13" s="10">
        <v>40</v>
      </c>
      <c r="O13" s="10">
        <v>30</v>
      </c>
      <c r="P13" s="10">
        <v>10</v>
      </c>
      <c r="Q13" s="10">
        <f t="shared" si="3"/>
        <v>97.2</v>
      </c>
      <c r="R13" s="7"/>
    </row>
    <row r="14" spans="1:18" ht="18" customHeight="1">
      <c r="A14" s="7">
        <v>10</v>
      </c>
      <c r="B14" s="20" t="s">
        <v>23</v>
      </c>
      <c r="C14" s="7">
        <v>10</v>
      </c>
      <c r="D14" s="7" t="s">
        <v>24</v>
      </c>
      <c r="E14" s="8" t="s">
        <v>45</v>
      </c>
      <c r="F14" s="37"/>
      <c r="G14" s="10">
        <v>4056</v>
      </c>
      <c r="H14" s="10"/>
      <c r="I14" s="10">
        <f t="shared" si="0"/>
        <v>4056</v>
      </c>
      <c r="J14" s="10">
        <v>2150</v>
      </c>
      <c r="K14" s="12">
        <f t="shared" ref="K14:K20" si="4">J14/I14</f>
        <v>0.53007889546351095</v>
      </c>
      <c r="L14" s="10">
        <f t="shared" si="2"/>
        <v>10.601577909270199</v>
      </c>
      <c r="M14" s="10"/>
      <c r="N14" s="10">
        <v>40</v>
      </c>
      <c r="O14" s="10">
        <v>30</v>
      </c>
      <c r="P14" s="10">
        <v>10</v>
      </c>
      <c r="Q14" s="10">
        <f t="shared" si="3"/>
        <v>90.601577909270205</v>
      </c>
      <c r="R14" s="7"/>
    </row>
    <row r="15" spans="1:18" ht="18" customHeight="1">
      <c r="A15" s="7">
        <v>11</v>
      </c>
      <c r="B15" s="20" t="s">
        <v>23</v>
      </c>
      <c r="C15" s="7">
        <v>11</v>
      </c>
      <c r="D15" s="7" t="s">
        <v>24</v>
      </c>
      <c r="E15" s="8" t="s">
        <v>46</v>
      </c>
      <c r="F15" s="37" t="s">
        <v>47</v>
      </c>
      <c r="G15" s="10">
        <v>311</v>
      </c>
      <c r="H15" s="10"/>
      <c r="I15" s="10">
        <f t="shared" si="0"/>
        <v>311</v>
      </c>
      <c r="J15" s="10">
        <v>309.64999999999998</v>
      </c>
      <c r="K15" s="12">
        <f t="shared" si="4"/>
        <v>0.99565916398713805</v>
      </c>
      <c r="L15" s="10">
        <f t="shared" si="2"/>
        <v>19.9131832797428</v>
      </c>
      <c r="M15" s="10"/>
      <c r="N15" s="10">
        <v>40</v>
      </c>
      <c r="O15" s="10">
        <v>30</v>
      </c>
      <c r="P15" s="10">
        <v>10</v>
      </c>
      <c r="Q15" s="10">
        <f t="shared" si="3"/>
        <v>99.913183279742796</v>
      </c>
      <c r="R15" s="7"/>
    </row>
    <row r="16" spans="1:18" ht="18" customHeight="1">
      <c r="A16" s="7">
        <v>12</v>
      </c>
      <c r="B16" s="20" t="s">
        <v>23</v>
      </c>
      <c r="C16" s="7">
        <v>12</v>
      </c>
      <c r="D16" s="7" t="s">
        <v>24</v>
      </c>
      <c r="E16" s="8" t="s">
        <v>48</v>
      </c>
      <c r="F16" s="37"/>
      <c r="G16" s="10">
        <v>20</v>
      </c>
      <c r="H16" s="10"/>
      <c r="I16" s="10">
        <f t="shared" si="0"/>
        <v>20</v>
      </c>
      <c r="J16" s="10">
        <v>5</v>
      </c>
      <c r="K16" s="12">
        <f t="shared" si="4"/>
        <v>0.25</v>
      </c>
      <c r="L16" s="10">
        <f t="shared" si="2"/>
        <v>5</v>
      </c>
      <c r="M16" s="10"/>
      <c r="N16" s="10">
        <v>25</v>
      </c>
      <c r="O16" s="10">
        <v>30</v>
      </c>
      <c r="P16" s="10">
        <v>10</v>
      </c>
      <c r="Q16" s="10">
        <f t="shared" si="3"/>
        <v>70</v>
      </c>
      <c r="R16" s="7"/>
    </row>
    <row r="17" spans="1:18" ht="24" customHeight="1">
      <c r="A17" s="7">
        <v>13</v>
      </c>
      <c r="B17" s="20" t="s">
        <v>23</v>
      </c>
      <c r="C17" s="7">
        <v>13</v>
      </c>
      <c r="D17" s="7" t="s">
        <v>24</v>
      </c>
      <c r="E17" s="8" t="s">
        <v>49</v>
      </c>
      <c r="F17" s="37"/>
      <c r="G17" s="10"/>
      <c r="H17" s="10">
        <v>6201</v>
      </c>
      <c r="I17" s="10">
        <f t="shared" si="0"/>
        <v>6201</v>
      </c>
      <c r="J17" s="10">
        <v>6201</v>
      </c>
      <c r="K17" s="12">
        <f t="shared" si="4"/>
        <v>1</v>
      </c>
      <c r="L17" s="10">
        <f t="shared" si="2"/>
        <v>20</v>
      </c>
      <c r="M17" s="10">
        <v>20</v>
      </c>
      <c r="N17" s="10">
        <v>16</v>
      </c>
      <c r="O17" s="10">
        <v>30</v>
      </c>
      <c r="P17" s="10">
        <v>10</v>
      </c>
      <c r="Q17" s="10">
        <f t="shared" si="3"/>
        <v>96</v>
      </c>
      <c r="R17" s="7"/>
    </row>
    <row r="18" spans="1:18" ht="18" customHeight="1">
      <c r="A18" s="7">
        <v>14</v>
      </c>
      <c r="B18" s="20" t="s">
        <v>23</v>
      </c>
      <c r="C18" s="7">
        <v>14</v>
      </c>
      <c r="D18" s="7" t="s">
        <v>24</v>
      </c>
      <c r="E18" s="8" t="s">
        <v>50</v>
      </c>
      <c r="F18" s="37"/>
      <c r="G18" s="10"/>
      <c r="H18" s="10">
        <v>3000</v>
      </c>
      <c r="I18" s="10">
        <f t="shared" si="0"/>
        <v>3000</v>
      </c>
      <c r="J18" s="10">
        <v>3000</v>
      </c>
      <c r="K18" s="12">
        <f t="shared" si="4"/>
        <v>1</v>
      </c>
      <c r="L18" s="10">
        <f t="shared" si="2"/>
        <v>20</v>
      </c>
      <c r="M18" s="10">
        <v>20</v>
      </c>
      <c r="N18" s="10">
        <v>16</v>
      </c>
      <c r="O18" s="10">
        <v>30</v>
      </c>
      <c r="P18" s="10">
        <v>10</v>
      </c>
      <c r="Q18" s="10">
        <f t="shared" si="3"/>
        <v>96</v>
      </c>
      <c r="R18" s="7"/>
    </row>
    <row r="19" spans="1:18" ht="18" customHeight="1">
      <c r="A19" s="7">
        <v>15</v>
      </c>
      <c r="B19" s="20" t="s">
        <v>23</v>
      </c>
      <c r="C19" s="7">
        <v>15</v>
      </c>
      <c r="D19" s="7" t="s">
        <v>24</v>
      </c>
      <c r="E19" s="8" t="s">
        <v>51</v>
      </c>
      <c r="F19" s="37"/>
      <c r="G19" s="10"/>
      <c r="H19" s="10">
        <v>2680</v>
      </c>
      <c r="I19" s="10">
        <f t="shared" si="0"/>
        <v>2680</v>
      </c>
      <c r="J19" s="10">
        <v>1281.3782000000001</v>
      </c>
      <c r="K19" s="12">
        <f t="shared" si="4"/>
        <v>0.47812619402985101</v>
      </c>
      <c r="L19" s="10">
        <f t="shared" si="2"/>
        <v>9.5625238805970199</v>
      </c>
      <c r="M19" s="10"/>
      <c r="N19" s="10">
        <v>40</v>
      </c>
      <c r="O19" s="10">
        <v>30</v>
      </c>
      <c r="P19" s="10">
        <v>10</v>
      </c>
      <c r="Q19" s="10">
        <f t="shared" si="3"/>
        <v>89.562523880596999</v>
      </c>
      <c r="R19" s="7"/>
    </row>
    <row r="20" spans="1:18" ht="18" customHeight="1">
      <c r="A20" s="7">
        <v>16</v>
      </c>
      <c r="B20" s="20" t="s">
        <v>23</v>
      </c>
      <c r="C20" s="7">
        <v>16</v>
      </c>
      <c r="D20" s="7" t="s">
        <v>24</v>
      </c>
      <c r="E20" s="8" t="s">
        <v>52</v>
      </c>
      <c r="F20" s="37"/>
      <c r="G20" s="10"/>
      <c r="H20" s="10">
        <v>816</v>
      </c>
      <c r="I20" s="10">
        <f t="shared" si="0"/>
        <v>816</v>
      </c>
      <c r="J20" s="10">
        <v>571.62</v>
      </c>
      <c r="K20" s="12">
        <f t="shared" si="4"/>
        <v>0.70051470588235298</v>
      </c>
      <c r="L20" s="10">
        <f t="shared" si="2"/>
        <v>14.010294117647099</v>
      </c>
      <c r="M20" s="10"/>
      <c r="N20" s="10">
        <v>36</v>
      </c>
      <c r="O20" s="10">
        <v>26</v>
      </c>
      <c r="P20" s="10">
        <v>10</v>
      </c>
      <c r="Q20" s="10">
        <v>86</v>
      </c>
      <c r="R20" s="7"/>
    </row>
    <row r="21" spans="1:18" ht="18" customHeight="1">
      <c r="A21" s="7">
        <v>17</v>
      </c>
      <c r="B21" s="20" t="s">
        <v>23</v>
      </c>
      <c r="C21" s="7">
        <v>17</v>
      </c>
      <c r="D21" s="7" t="s">
        <v>24</v>
      </c>
      <c r="E21" s="8" t="s">
        <v>53</v>
      </c>
      <c r="F21" s="37" t="s">
        <v>54</v>
      </c>
      <c r="G21" s="10"/>
      <c r="H21" s="10">
        <v>200</v>
      </c>
      <c r="I21" s="10">
        <f t="shared" si="0"/>
        <v>200</v>
      </c>
      <c r="J21" s="10">
        <v>200</v>
      </c>
      <c r="K21" s="12">
        <f t="shared" ref="K21:K72" si="5">J21/I21</f>
        <v>1</v>
      </c>
      <c r="L21" s="10">
        <f t="shared" si="2"/>
        <v>20</v>
      </c>
      <c r="M21" s="10"/>
      <c r="N21" s="10">
        <v>30</v>
      </c>
      <c r="O21" s="10">
        <v>30</v>
      </c>
      <c r="P21" s="10">
        <v>20</v>
      </c>
      <c r="Q21" s="10">
        <f t="shared" ref="Q21:Q72" si="6">SUM(L21:P21)</f>
        <v>100</v>
      </c>
      <c r="R21" s="7"/>
    </row>
    <row r="22" spans="1:18" ht="18" customHeight="1">
      <c r="A22" s="7">
        <v>18</v>
      </c>
      <c r="B22" s="20" t="s">
        <v>23</v>
      </c>
      <c r="C22" s="7">
        <v>18</v>
      </c>
      <c r="D22" s="7" t="s">
        <v>24</v>
      </c>
      <c r="E22" s="8" t="s">
        <v>55</v>
      </c>
      <c r="F22" s="37"/>
      <c r="G22" s="10"/>
      <c r="H22" s="10">
        <v>320</v>
      </c>
      <c r="I22" s="10">
        <f t="shared" si="0"/>
        <v>320</v>
      </c>
      <c r="J22" s="10">
        <v>146.506</v>
      </c>
      <c r="K22" s="12">
        <f t="shared" si="5"/>
        <v>0.45783125000000002</v>
      </c>
      <c r="L22" s="10">
        <f t="shared" si="2"/>
        <v>9.156625</v>
      </c>
      <c r="M22" s="10">
        <v>20</v>
      </c>
      <c r="N22" s="10">
        <v>16</v>
      </c>
      <c r="O22" s="10">
        <v>30</v>
      </c>
      <c r="P22" s="10">
        <v>10</v>
      </c>
      <c r="Q22" s="10">
        <f t="shared" si="6"/>
        <v>85.156625000000005</v>
      </c>
      <c r="R22" s="7"/>
    </row>
    <row r="23" spans="1:18" ht="18" customHeight="1">
      <c r="A23" s="7">
        <v>19</v>
      </c>
      <c r="B23" s="20" t="s">
        <v>23</v>
      </c>
      <c r="C23" s="7">
        <v>19</v>
      </c>
      <c r="D23" s="7" t="s">
        <v>24</v>
      </c>
      <c r="E23" s="8" t="s">
        <v>56</v>
      </c>
      <c r="F23" s="37"/>
      <c r="G23" s="10"/>
      <c r="H23" s="10">
        <v>988</v>
      </c>
      <c r="I23" s="10">
        <f t="shared" si="0"/>
        <v>988</v>
      </c>
      <c r="J23" s="10">
        <v>987.07</v>
      </c>
      <c r="K23" s="12">
        <f t="shared" si="5"/>
        <v>0.99905870445344103</v>
      </c>
      <c r="L23" s="10">
        <f t="shared" si="2"/>
        <v>19.981174089068801</v>
      </c>
      <c r="M23" s="10"/>
      <c r="N23" s="10">
        <v>30</v>
      </c>
      <c r="O23" s="10">
        <v>30</v>
      </c>
      <c r="P23" s="10">
        <v>20</v>
      </c>
      <c r="Q23" s="10">
        <f t="shared" si="6"/>
        <v>99.981174089068801</v>
      </c>
      <c r="R23" s="7"/>
    </row>
    <row r="24" spans="1:18" ht="18" customHeight="1">
      <c r="A24" s="7">
        <v>20</v>
      </c>
      <c r="B24" s="20" t="s">
        <v>23</v>
      </c>
      <c r="C24" s="7">
        <v>20</v>
      </c>
      <c r="D24" s="7" t="s">
        <v>24</v>
      </c>
      <c r="E24" s="8" t="s">
        <v>57</v>
      </c>
      <c r="F24" s="37"/>
      <c r="G24" s="10">
        <v>500</v>
      </c>
      <c r="H24" s="10">
        <v>100</v>
      </c>
      <c r="I24" s="10">
        <f t="shared" si="0"/>
        <v>600</v>
      </c>
      <c r="J24" s="10">
        <v>600</v>
      </c>
      <c r="K24" s="12">
        <f t="shared" si="5"/>
        <v>1</v>
      </c>
      <c r="L24" s="10">
        <f t="shared" si="2"/>
        <v>20</v>
      </c>
      <c r="M24" s="10"/>
      <c r="N24" s="10">
        <v>60</v>
      </c>
      <c r="O24" s="10">
        <v>20</v>
      </c>
      <c r="P24" s="10"/>
      <c r="Q24" s="10">
        <f t="shared" si="6"/>
        <v>100</v>
      </c>
      <c r="R24" s="7"/>
    </row>
    <row r="25" spans="1:18" ht="18" customHeight="1">
      <c r="A25" s="7">
        <v>21</v>
      </c>
      <c r="B25" s="20" t="s">
        <v>23</v>
      </c>
      <c r="C25" s="7">
        <v>21</v>
      </c>
      <c r="D25" s="7" t="s">
        <v>24</v>
      </c>
      <c r="E25" s="8" t="s">
        <v>58</v>
      </c>
      <c r="F25" s="37"/>
      <c r="G25" s="10"/>
      <c r="H25" s="10">
        <v>867.74</v>
      </c>
      <c r="I25" s="10">
        <f t="shared" si="0"/>
        <v>867.74</v>
      </c>
      <c r="J25" s="10">
        <v>829.96</v>
      </c>
      <c r="K25" s="12">
        <f t="shared" si="5"/>
        <v>0.956461612925531</v>
      </c>
      <c r="L25" s="10">
        <f t="shared" si="2"/>
        <v>19.129232258510601</v>
      </c>
      <c r="M25" s="10"/>
      <c r="N25" s="10">
        <v>30</v>
      </c>
      <c r="O25" s="10">
        <v>30</v>
      </c>
      <c r="P25" s="10">
        <v>20</v>
      </c>
      <c r="Q25" s="10">
        <f t="shared" si="6"/>
        <v>99.129232258510598</v>
      </c>
      <c r="R25" s="7"/>
    </row>
    <row r="26" spans="1:18" ht="18" customHeight="1">
      <c r="A26" s="7">
        <v>22</v>
      </c>
      <c r="B26" s="20" t="s">
        <v>23</v>
      </c>
      <c r="C26" s="7">
        <v>22</v>
      </c>
      <c r="D26" s="7" t="s">
        <v>24</v>
      </c>
      <c r="E26" s="8" t="s">
        <v>59</v>
      </c>
      <c r="F26" s="37"/>
      <c r="G26" s="10"/>
      <c r="H26" s="10">
        <v>1312</v>
      </c>
      <c r="I26" s="10">
        <f t="shared" si="0"/>
        <v>1312</v>
      </c>
      <c r="J26" s="10">
        <v>1042.32</v>
      </c>
      <c r="K26" s="12">
        <f t="shared" si="5"/>
        <v>0.79445121951219499</v>
      </c>
      <c r="L26" s="10">
        <f t="shared" si="2"/>
        <v>15.8890243902439</v>
      </c>
      <c r="M26" s="10"/>
      <c r="N26" s="10">
        <v>30</v>
      </c>
      <c r="O26" s="10">
        <v>30</v>
      </c>
      <c r="P26" s="10">
        <v>20</v>
      </c>
      <c r="Q26" s="10">
        <f t="shared" si="6"/>
        <v>95.889024390243904</v>
      </c>
      <c r="R26" s="7"/>
    </row>
    <row r="27" spans="1:18" ht="18" customHeight="1">
      <c r="A27" s="7">
        <v>23</v>
      </c>
      <c r="B27" s="20" t="s">
        <v>23</v>
      </c>
      <c r="C27" s="7">
        <v>23</v>
      </c>
      <c r="D27" s="7" t="s">
        <v>24</v>
      </c>
      <c r="E27" s="8" t="s">
        <v>60</v>
      </c>
      <c r="F27" s="37"/>
      <c r="G27" s="10"/>
      <c r="H27" s="10">
        <v>3051.6084110000002</v>
      </c>
      <c r="I27" s="10">
        <f t="shared" si="0"/>
        <v>3051.6084110000002</v>
      </c>
      <c r="J27" s="10">
        <v>650</v>
      </c>
      <c r="K27" s="12">
        <f t="shared" si="5"/>
        <v>0.213002427722041</v>
      </c>
      <c r="L27" s="10">
        <f t="shared" si="2"/>
        <v>4.2600485544408198</v>
      </c>
      <c r="M27" s="10"/>
      <c r="N27" s="10">
        <v>30</v>
      </c>
      <c r="O27" s="10">
        <v>30</v>
      </c>
      <c r="P27" s="10">
        <v>20</v>
      </c>
      <c r="Q27" s="10">
        <f t="shared" si="6"/>
        <v>84.2600485544408</v>
      </c>
      <c r="R27" s="7"/>
    </row>
    <row r="28" spans="1:18" ht="18" customHeight="1">
      <c r="A28" s="7">
        <v>24</v>
      </c>
      <c r="B28" s="20" t="s">
        <v>23</v>
      </c>
      <c r="C28" s="7">
        <v>24</v>
      </c>
      <c r="D28" s="7" t="s">
        <v>24</v>
      </c>
      <c r="E28" s="8" t="s">
        <v>61</v>
      </c>
      <c r="F28" s="37" t="s">
        <v>62</v>
      </c>
      <c r="G28" s="10">
        <v>15</v>
      </c>
      <c r="H28" s="10"/>
      <c r="I28" s="10">
        <f t="shared" si="0"/>
        <v>15</v>
      </c>
      <c r="J28" s="10">
        <v>12</v>
      </c>
      <c r="K28" s="12">
        <f t="shared" si="5"/>
        <v>0.8</v>
      </c>
      <c r="L28" s="10">
        <f t="shared" si="2"/>
        <v>16</v>
      </c>
      <c r="M28" s="10"/>
      <c r="N28" s="10">
        <v>40</v>
      </c>
      <c r="O28" s="10">
        <v>30</v>
      </c>
      <c r="P28" s="10">
        <v>10</v>
      </c>
      <c r="Q28" s="10">
        <f t="shared" si="6"/>
        <v>96</v>
      </c>
      <c r="R28" s="7"/>
    </row>
    <row r="29" spans="1:18" ht="18" customHeight="1">
      <c r="A29" s="7">
        <v>25</v>
      </c>
      <c r="B29" s="20" t="s">
        <v>23</v>
      </c>
      <c r="C29" s="7">
        <v>25</v>
      </c>
      <c r="D29" s="7" t="s">
        <v>24</v>
      </c>
      <c r="E29" s="8" t="s">
        <v>63</v>
      </c>
      <c r="F29" s="37"/>
      <c r="G29" s="10">
        <v>20</v>
      </c>
      <c r="H29" s="10"/>
      <c r="I29" s="10">
        <f t="shared" si="0"/>
        <v>20</v>
      </c>
      <c r="J29" s="10">
        <v>20</v>
      </c>
      <c r="K29" s="12">
        <f t="shared" si="5"/>
        <v>1</v>
      </c>
      <c r="L29" s="10">
        <f t="shared" si="2"/>
        <v>20</v>
      </c>
      <c r="M29" s="10"/>
      <c r="N29" s="10">
        <v>40</v>
      </c>
      <c r="O29" s="10">
        <v>30</v>
      </c>
      <c r="P29" s="10">
        <v>10</v>
      </c>
      <c r="Q29" s="10">
        <f t="shared" si="6"/>
        <v>100</v>
      </c>
      <c r="R29" s="7"/>
    </row>
    <row r="30" spans="1:18" ht="18" customHeight="1">
      <c r="A30" s="7">
        <v>26</v>
      </c>
      <c r="B30" s="20" t="s">
        <v>23</v>
      </c>
      <c r="C30" s="7">
        <v>26</v>
      </c>
      <c r="D30" s="7" t="s">
        <v>24</v>
      </c>
      <c r="E30" s="8" t="s">
        <v>64</v>
      </c>
      <c r="F30" s="37"/>
      <c r="G30" s="10">
        <v>50</v>
      </c>
      <c r="H30" s="10"/>
      <c r="I30" s="10">
        <f t="shared" si="0"/>
        <v>50</v>
      </c>
      <c r="J30" s="10">
        <v>50</v>
      </c>
      <c r="K30" s="12">
        <f t="shared" si="5"/>
        <v>1</v>
      </c>
      <c r="L30" s="10">
        <f t="shared" si="2"/>
        <v>20</v>
      </c>
      <c r="M30" s="10"/>
      <c r="N30" s="10">
        <v>40</v>
      </c>
      <c r="O30" s="10">
        <v>30</v>
      </c>
      <c r="P30" s="10">
        <v>10</v>
      </c>
      <c r="Q30" s="10">
        <f t="shared" si="6"/>
        <v>100</v>
      </c>
      <c r="R30" s="7"/>
    </row>
    <row r="31" spans="1:18" ht="18" customHeight="1">
      <c r="A31" s="7">
        <v>27</v>
      </c>
      <c r="B31" s="20" t="s">
        <v>23</v>
      </c>
      <c r="C31" s="7">
        <v>27</v>
      </c>
      <c r="D31" s="7" t="s">
        <v>24</v>
      </c>
      <c r="E31" s="8" t="s">
        <v>65</v>
      </c>
      <c r="F31" s="37"/>
      <c r="G31" s="10">
        <v>105</v>
      </c>
      <c r="H31" s="10"/>
      <c r="I31" s="10">
        <f t="shared" si="0"/>
        <v>105</v>
      </c>
      <c r="J31" s="10">
        <v>32.979999999999997</v>
      </c>
      <c r="K31" s="12">
        <f t="shared" si="5"/>
        <v>0.31409523809523798</v>
      </c>
      <c r="L31" s="10">
        <f t="shared" si="2"/>
        <v>6.2819047619047597</v>
      </c>
      <c r="M31" s="10"/>
      <c r="N31" s="10">
        <v>40</v>
      </c>
      <c r="O31" s="10">
        <v>30</v>
      </c>
      <c r="P31" s="10">
        <v>10</v>
      </c>
      <c r="Q31" s="10">
        <f t="shared" si="6"/>
        <v>86.281904761904798</v>
      </c>
      <c r="R31" s="7"/>
    </row>
    <row r="32" spans="1:18" ht="18" customHeight="1">
      <c r="A32" s="7">
        <v>28</v>
      </c>
      <c r="B32" s="20" t="s">
        <v>23</v>
      </c>
      <c r="C32" s="7">
        <v>28</v>
      </c>
      <c r="D32" s="7" t="s">
        <v>24</v>
      </c>
      <c r="E32" s="8" t="s">
        <v>66</v>
      </c>
      <c r="F32" s="37"/>
      <c r="G32" s="10">
        <v>80</v>
      </c>
      <c r="H32" s="10"/>
      <c r="I32" s="10">
        <f t="shared" si="0"/>
        <v>80</v>
      </c>
      <c r="J32" s="10">
        <v>64</v>
      </c>
      <c r="K32" s="12">
        <f t="shared" si="5"/>
        <v>0.8</v>
      </c>
      <c r="L32" s="10">
        <f t="shared" si="2"/>
        <v>16</v>
      </c>
      <c r="M32" s="10"/>
      <c r="N32" s="10">
        <v>40</v>
      </c>
      <c r="O32" s="10">
        <v>30</v>
      </c>
      <c r="P32" s="10">
        <v>10</v>
      </c>
      <c r="Q32" s="10">
        <f t="shared" si="6"/>
        <v>96</v>
      </c>
      <c r="R32" s="7"/>
    </row>
    <row r="33" spans="1:18" ht="18" customHeight="1">
      <c r="A33" s="7">
        <v>29</v>
      </c>
      <c r="B33" s="20" t="s">
        <v>23</v>
      </c>
      <c r="C33" s="7">
        <v>29</v>
      </c>
      <c r="D33" s="7" t="s">
        <v>24</v>
      </c>
      <c r="E33" s="8" t="s">
        <v>67</v>
      </c>
      <c r="F33" s="37"/>
      <c r="G33" s="10">
        <v>220.05</v>
      </c>
      <c r="H33" s="10"/>
      <c r="I33" s="10">
        <f t="shared" si="0"/>
        <v>220.05</v>
      </c>
      <c r="J33" s="10">
        <v>177.60599999999999</v>
      </c>
      <c r="K33" s="12">
        <f t="shared" si="5"/>
        <v>0.80711656441717805</v>
      </c>
      <c r="L33" s="10">
        <f t="shared" si="2"/>
        <v>16.142331288343598</v>
      </c>
      <c r="M33" s="10"/>
      <c r="N33" s="10">
        <v>40</v>
      </c>
      <c r="O33" s="10">
        <v>30</v>
      </c>
      <c r="P33" s="10">
        <v>10</v>
      </c>
      <c r="Q33" s="10">
        <f t="shared" si="6"/>
        <v>96.142331288343598</v>
      </c>
      <c r="R33" s="7"/>
    </row>
    <row r="34" spans="1:18" ht="18" customHeight="1">
      <c r="A34" s="7">
        <v>30</v>
      </c>
      <c r="B34" s="20" t="s">
        <v>23</v>
      </c>
      <c r="C34" s="7">
        <v>30</v>
      </c>
      <c r="D34" s="7" t="s">
        <v>24</v>
      </c>
      <c r="E34" s="8" t="s">
        <v>68</v>
      </c>
      <c r="F34" s="37"/>
      <c r="G34" s="10">
        <v>20</v>
      </c>
      <c r="H34" s="10"/>
      <c r="I34" s="10">
        <f t="shared" si="0"/>
        <v>20</v>
      </c>
      <c r="J34" s="10">
        <v>14.798500000000001</v>
      </c>
      <c r="K34" s="12">
        <f t="shared" si="5"/>
        <v>0.73992500000000005</v>
      </c>
      <c r="L34" s="10">
        <f t="shared" si="2"/>
        <v>14.798500000000001</v>
      </c>
      <c r="M34" s="10"/>
      <c r="N34" s="10">
        <v>40</v>
      </c>
      <c r="O34" s="10">
        <v>30</v>
      </c>
      <c r="P34" s="10">
        <v>10</v>
      </c>
      <c r="Q34" s="10">
        <f t="shared" si="6"/>
        <v>94.798500000000004</v>
      </c>
      <c r="R34" s="7"/>
    </row>
    <row r="35" spans="1:18" ht="18" customHeight="1">
      <c r="A35" s="7">
        <v>31</v>
      </c>
      <c r="B35" s="20" t="s">
        <v>23</v>
      </c>
      <c r="C35" s="7">
        <v>31</v>
      </c>
      <c r="D35" s="7" t="s">
        <v>24</v>
      </c>
      <c r="E35" s="8" t="s">
        <v>69</v>
      </c>
      <c r="F35" s="37"/>
      <c r="G35" s="10">
        <v>74.400000000000006</v>
      </c>
      <c r="H35" s="10"/>
      <c r="I35" s="10">
        <f t="shared" si="0"/>
        <v>74.400000000000006</v>
      </c>
      <c r="J35" s="10">
        <v>0.64915999999999996</v>
      </c>
      <c r="K35" s="12">
        <f t="shared" si="5"/>
        <v>8.7252688172043003E-3</v>
      </c>
      <c r="L35" s="10">
        <f t="shared" si="2"/>
        <v>0.174505376344086</v>
      </c>
      <c r="M35" s="10"/>
      <c r="N35" s="10">
        <v>39</v>
      </c>
      <c r="O35" s="10">
        <v>30</v>
      </c>
      <c r="P35" s="10">
        <v>10</v>
      </c>
      <c r="Q35" s="10">
        <f t="shared" si="6"/>
        <v>79.174505376344101</v>
      </c>
      <c r="R35" s="7"/>
    </row>
    <row r="36" spans="1:18" ht="18" customHeight="1">
      <c r="A36" s="7">
        <v>32</v>
      </c>
      <c r="B36" s="20" t="s">
        <v>23</v>
      </c>
      <c r="C36" s="7">
        <v>32</v>
      </c>
      <c r="D36" s="7" t="s">
        <v>24</v>
      </c>
      <c r="E36" s="8" t="s">
        <v>70</v>
      </c>
      <c r="F36" s="37"/>
      <c r="G36" s="10"/>
      <c r="H36" s="10">
        <v>185</v>
      </c>
      <c r="I36" s="10">
        <f t="shared" si="0"/>
        <v>185</v>
      </c>
      <c r="J36" s="10">
        <v>185</v>
      </c>
      <c r="K36" s="12">
        <f t="shared" si="5"/>
        <v>1</v>
      </c>
      <c r="L36" s="10">
        <f t="shared" si="2"/>
        <v>20</v>
      </c>
      <c r="M36" s="10"/>
      <c r="N36" s="10">
        <v>40</v>
      </c>
      <c r="O36" s="10">
        <v>30</v>
      </c>
      <c r="P36" s="10">
        <v>10</v>
      </c>
      <c r="Q36" s="10">
        <f t="shared" si="6"/>
        <v>100</v>
      </c>
      <c r="R36" s="7"/>
    </row>
    <row r="37" spans="1:18" ht="18" customHeight="1">
      <c r="A37" s="7">
        <v>33</v>
      </c>
      <c r="B37" s="20" t="s">
        <v>23</v>
      </c>
      <c r="C37" s="7">
        <v>33</v>
      </c>
      <c r="D37" s="7" t="s">
        <v>24</v>
      </c>
      <c r="E37" s="8" t="s">
        <v>71</v>
      </c>
      <c r="F37" s="37"/>
      <c r="G37" s="10"/>
      <c r="H37" s="10">
        <v>110</v>
      </c>
      <c r="I37" s="10">
        <f t="shared" si="0"/>
        <v>110</v>
      </c>
      <c r="J37" s="10">
        <v>110</v>
      </c>
      <c r="K37" s="12">
        <f t="shared" si="5"/>
        <v>1</v>
      </c>
      <c r="L37" s="10">
        <f t="shared" si="2"/>
        <v>20</v>
      </c>
      <c r="M37" s="10"/>
      <c r="N37" s="10">
        <v>40</v>
      </c>
      <c r="O37" s="10">
        <v>30</v>
      </c>
      <c r="P37" s="10">
        <v>10</v>
      </c>
      <c r="Q37" s="10">
        <f t="shared" si="6"/>
        <v>100</v>
      </c>
      <c r="R37" s="7"/>
    </row>
    <row r="38" spans="1:18" ht="18" customHeight="1">
      <c r="A38" s="7">
        <v>34</v>
      </c>
      <c r="B38" s="20" t="s">
        <v>23</v>
      </c>
      <c r="C38" s="7">
        <v>34</v>
      </c>
      <c r="D38" s="7" t="s">
        <v>24</v>
      </c>
      <c r="E38" s="8" t="s">
        <v>72</v>
      </c>
      <c r="F38" s="37"/>
      <c r="G38" s="10"/>
      <c r="H38" s="10">
        <v>82</v>
      </c>
      <c r="I38" s="10">
        <f t="shared" si="0"/>
        <v>82</v>
      </c>
      <c r="J38" s="10">
        <v>81</v>
      </c>
      <c r="K38" s="12">
        <f t="shared" si="5"/>
        <v>0.98780487804878003</v>
      </c>
      <c r="L38" s="10">
        <f t="shared" si="2"/>
        <v>19.756097560975601</v>
      </c>
      <c r="M38" s="10"/>
      <c r="N38" s="10">
        <v>40</v>
      </c>
      <c r="O38" s="10">
        <v>30</v>
      </c>
      <c r="P38" s="10">
        <v>10</v>
      </c>
      <c r="Q38" s="10">
        <f t="shared" si="6"/>
        <v>99.756097560975604</v>
      </c>
      <c r="R38" s="7"/>
    </row>
    <row r="39" spans="1:18" ht="18" customHeight="1">
      <c r="A39" s="7">
        <v>35</v>
      </c>
      <c r="B39" s="20" t="s">
        <v>23</v>
      </c>
      <c r="C39" s="7">
        <v>35</v>
      </c>
      <c r="D39" s="7" t="s">
        <v>24</v>
      </c>
      <c r="E39" s="8" t="s">
        <v>73</v>
      </c>
      <c r="F39" s="37"/>
      <c r="G39" s="10"/>
      <c r="H39" s="10">
        <v>66</v>
      </c>
      <c r="I39" s="10">
        <f t="shared" si="0"/>
        <v>66</v>
      </c>
      <c r="J39" s="10">
        <v>66</v>
      </c>
      <c r="K39" s="12">
        <f t="shared" si="5"/>
        <v>1</v>
      </c>
      <c r="L39" s="10">
        <f t="shared" si="2"/>
        <v>20</v>
      </c>
      <c r="M39" s="10"/>
      <c r="N39" s="10">
        <v>40</v>
      </c>
      <c r="O39" s="10">
        <v>30</v>
      </c>
      <c r="P39" s="10">
        <v>10</v>
      </c>
      <c r="Q39" s="10">
        <f t="shared" si="6"/>
        <v>100</v>
      </c>
      <c r="R39" s="7"/>
    </row>
    <row r="40" spans="1:18" ht="18" customHeight="1">
      <c r="A40" s="7">
        <v>36</v>
      </c>
      <c r="B40" s="20" t="s">
        <v>23</v>
      </c>
      <c r="C40" s="7">
        <v>36</v>
      </c>
      <c r="D40" s="7" t="s">
        <v>24</v>
      </c>
      <c r="E40" s="8" t="s">
        <v>74</v>
      </c>
      <c r="F40" s="37"/>
      <c r="G40" s="10"/>
      <c r="H40" s="10">
        <v>7.6</v>
      </c>
      <c r="I40" s="10">
        <f t="shared" si="0"/>
        <v>7.6</v>
      </c>
      <c r="J40" s="10">
        <v>7.6</v>
      </c>
      <c r="K40" s="12">
        <f t="shared" si="5"/>
        <v>1</v>
      </c>
      <c r="L40" s="10">
        <f t="shared" si="2"/>
        <v>20</v>
      </c>
      <c r="M40" s="10"/>
      <c r="N40" s="10">
        <v>40</v>
      </c>
      <c r="O40" s="10">
        <v>30</v>
      </c>
      <c r="P40" s="10">
        <v>10</v>
      </c>
      <c r="Q40" s="10">
        <f t="shared" si="6"/>
        <v>100</v>
      </c>
      <c r="R40" s="7"/>
    </row>
    <row r="41" spans="1:18" ht="18" customHeight="1">
      <c r="A41" s="7">
        <v>37</v>
      </c>
      <c r="B41" s="20" t="s">
        <v>23</v>
      </c>
      <c r="C41" s="7">
        <v>37</v>
      </c>
      <c r="D41" s="7" t="s">
        <v>24</v>
      </c>
      <c r="E41" s="8" t="s">
        <v>75</v>
      </c>
      <c r="F41" s="37"/>
      <c r="G41" s="10"/>
      <c r="H41" s="10">
        <v>130</v>
      </c>
      <c r="I41" s="10">
        <f t="shared" si="0"/>
        <v>130</v>
      </c>
      <c r="J41" s="10">
        <v>127.627</v>
      </c>
      <c r="K41" s="12">
        <f t="shared" si="5"/>
        <v>0.98174615384615405</v>
      </c>
      <c r="L41" s="10">
        <f t="shared" si="2"/>
        <v>19.634923076923101</v>
      </c>
      <c r="M41" s="10">
        <v>20</v>
      </c>
      <c r="N41" s="10">
        <v>20</v>
      </c>
      <c r="O41" s="10">
        <v>30</v>
      </c>
      <c r="P41" s="10">
        <v>10</v>
      </c>
      <c r="Q41" s="10">
        <f t="shared" si="6"/>
        <v>99.634923076923101</v>
      </c>
      <c r="R41" s="7"/>
    </row>
    <row r="42" spans="1:18" ht="18" customHeight="1">
      <c r="A42" s="7">
        <v>38</v>
      </c>
      <c r="B42" s="20" t="s">
        <v>23</v>
      </c>
      <c r="C42" s="7">
        <v>38</v>
      </c>
      <c r="D42" s="7" t="s">
        <v>24</v>
      </c>
      <c r="E42" s="8" t="s">
        <v>109</v>
      </c>
      <c r="F42" s="37"/>
      <c r="G42" s="10"/>
      <c r="H42" s="10">
        <v>18.600000000000001</v>
      </c>
      <c r="I42" s="10">
        <f t="shared" si="0"/>
        <v>18.600000000000001</v>
      </c>
      <c r="J42" s="10">
        <v>18.600000000000001</v>
      </c>
      <c r="K42" s="12">
        <f t="shared" si="5"/>
        <v>1</v>
      </c>
      <c r="L42" s="10">
        <f t="shared" si="2"/>
        <v>20</v>
      </c>
      <c r="M42" s="10">
        <v>20</v>
      </c>
      <c r="N42" s="10">
        <v>20</v>
      </c>
      <c r="O42" s="10">
        <v>30</v>
      </c>
      <c r="P42" s="10">
        <v>10</v>
      </c>
      <c r="Q42" s="10">
        <f t="shared" si="6"/>
        <v>100</v>
      </c>
      <c r="R42" s="7"/>
    </row>
    <row r="43" spans="1:18" ht="18" customHeight="1">
      <c r="A43" s="7">
        <v>39</v>
      </c>
      <c r="B43" s="20" t="s">
        <v>23</v>
      </c>
      <c r="C43" s="7">
        <v>39</v>
      </c>
      <c r="D43" s="7" t="s">
        <v>24</v>
      </c>
      <c r="E43" s="8" t="s">
        <v>76</v>
      </c>
      <c r="F43" s="37"/>
      <c r="G43" s="10"/>
      <c r="H43" s="10">
        <v>100</v>
      </c>
      <c r="I43" s="10">
        <f t="shared" si="0"/>
        <v>100</v>
      </c>
      <c r="J43" s="10">
        <v>100</v>
      </c>
      <c r="K43" s="12">
        <f t="shared" si="5"/>
        <v>1</v>
      </c>
      <c r="L43" s="10">
        <f t="shared" si="2"/>
        <v>20</v>
      </c>
      <c r="M43" s="10">
        <v>20</v>
      </c>
      <c r="N43" s="10">
        <v>20</v>
      </c>
      <c r="O43" s="10">
        <v>30</v>
      </c>
      <c r="P43" s="10">
        <v>10</v>
      </c>
      <c r="Q43" s="10">
        <f t="shared" si="6"/>
        <v>100</v>
      </c>
      <c r="R43" s="7"/>
    </row>
    <row r="44" spans="1:18" ht="24.95" customHeight="1">
      <c r="A44" s="7">
        <v>40</v>
      </c>
      <c r="B44" s="20" t="s">
        <v>23</v>
      </c>
      <c r="C44" s="7">
        <v>40</v>
      </c>
      <c r="D44" s="7" t="s">
        <v>24</v>
      </c>
      <c r="E44" s="8" t="s">
        <v>77</v>
      </c>
      <c r="F44" s="37"/>
      <c r="G44" s="10"/>
      <c r="H44" s="10">
        <v>500</v>
      </c>
      <c r="I44" s="10">
        <f t="shared" si="0"/>
        <v>500</v>
      </c>
      <c r="J44" s="10">
        <v>408.61250000000001</v>
      </c>
      <c r="K44" s="12">
        <f t="shared" si="5"/>
        <v>0.81722499999999998</v>
      </c>
      <c r="L44" s="10">
        <f t="shared" si="2"/>
        <v>16.3445</v>
      </c>
      <c r="M44" s="10"/>
      <c r="N44" s="10">
        <v>40</v>
      </c>
      <c r="O44" s="10">
        <v>30</v>
      </c>
      <c r="P44" s="10">
        <v>10</v>
      </c>
      <c r="Q44" s="10">
        <f t="shared" si="6"/>
        <v>96.344499999999996</v>
      </c>
      <c r="R44" s="7"/>
    </row>
    <row r="45" spans="1:18" ht="18" customHeight="1">
      <c r="A45" s="7">
        <v>41</v>
      </c>
      <c r="B45" s="20" t="s">
        <v>23</v>
      </c>
      <c r="C45" s="7">
        <v>41</v>
      </c>
      <c r="D45" s="7" t="s">
        <v>24</v>
      </c>
      <c r="E45" s="8" t="s">
        <v>78</v>
      </c>
      <c r="F45" s="37"/>
      <c r="G45" s="10"/>
      <c r="H45" s="10">
        <v>408</v>
      </c>
      <c r="I45" s="10">
        <f t="shared" si="0"/>
        <v>408</v>
      </c>
      <c r="J45" s="10">
        <v>408</v>
      </c>
      <c r="K45" s="12">
        <f t="shared" si="5"/>
        <v>1</v>
      </c>
      <c r="L45" s="10">
        <f t="shared" si="2"/>
        <v>20</v>
      </c>
      <c r="M45" s="10"/>
      <c r="N45" s="10">
        <v>40</v>
      </c>
      <c r="O45" s="10">
        <v>30</v>
      </c>
      <c r="P45" s="10">
        <v>10</v>
      </c>
      <c r="Q45" s="10">
        <f t="shared" si="6"/>
        <v>100</v>
      </c>
      <c r="R45" s="7"/>
    </row>
    <row r="46" spans="1:18" ht="18" customHeight="1">
      <c r="A46" s="7">
        <v>42</v>
      </c>
      <c r="B46" s="20" t="s">
        <v>23</v>
      </c>
      <c r="C46" s="7">
        <v>42</v>
      </c>
      <c r="D46" s="7" t="s">
        <v>24</v>
      </c>
      <c r="E46" s="8" t="s">
        <v>79</v>
      </c>
      <c r="F46" s="37"/>
      <c r="G46" s="10"/>
      <c r="H46" s="10">
        <v>30</v>
      </c>
      <c r="I46" s="10">
        <f t="shared" si="0"/>
        <v>30</v>
      </c>
      <c r="J46" s="10">
        <v>30</v>
      </c>
      <c r="K46" s="12">
        <f t="shared" si="5"/>
        <v>1</v>
      </c>
      <c r="L46" s="10">
        <f t="shared" si="2"/>
        <v>20</v>
      </c>
      <c r="M46" s="10"/>
      <c r="N46" s="10">
        <v>40</v>
      </c>
      <c r="O46" s="10">
        <v>30</v>
      </c>
      <c r="P46" s="10">
        <v>10</v>
      </c>
      <c r="Q46" s="10">
        <f t="shared" si="6"/>
        <v>100</v>
      </c>
      <c r="R46" s="7"/>
    </row>
    <row r="47" spans="1:18" ht="18" customHeight="1">
      <c r="A47" s="7">
        <v>43</v>
      </c>
      <c r="B47" s="20" t="s">
        <v>23</v>
      </c>
      <c r="C47" s="7">
        <v>43</v>
      </c>
      <c r="D47" s="7" t="s">
        <v>24</v>
      </c>
      <c r="E47" s="8" t="s">
        <v>80</v>
      </c>
      <c r="F47" s="37"/>
      <c r="G47" s="10"/>
      <c r="H47" s="10">
        <v>51.68</v>
      </c>
      <c r="I47" s="10">
        <f t="shared" si="0"/>
        <v>51.68</v>
      </c>
      <c r="J47" s="10">
        <v>51.68</v>
      </c>
      <c r="K47" s="12">
        <f t="shared" si="5"/>
        <v>1</v>
      </c>
      <c r="L47" s="10">
        <f t="shared" si="2"/>
        <v>20</v>
      </c>
      <c r="M47" s="10">
        <v>20</v>
      </c>
      <c r="N47" s="10">
        <v>20</v>
      </c>
      <c r="O47" s="10">
        <v>30</v>
      </c>
      <c r="P47" s="10">
        <v>10</v>
      </c>
      <c r="Q47" s="10">
        <f t="shared" si="6"/>
        <v>100</v>
      </c>
      <c r="R47" s="7"/>
    </row>
    <row r="48" spans="1:18" ht="18" customHeight="1">
      <c r="A48" s="7">
        <v>44</v>
      </c>
      <c r="B48" s="20" t="s">
        <v>23</v>
      </c>
      <c r="C48" s="7">
        <v>44</v>
      </c>
      <c r="D48" s="7" t="s">
        <v>24</v>
      </c>
      <c r="E48" s="8" t="s">
        <v>81</v>
      </c>
      <c r="F48" s="37"/>
      <c r="G48" s="10"/>
      <c r="H48" s="10">
        <v>250</v>
      </c>
      <c r="I48" s="10">
        <f t="shared" si="0"/>
        <v>250</v>
      </c>
      <c r="J48" s="10">
        <v>106.1</v>
      </c>
      <c r="K48" s="12">
        <f t="shared" si="5"/>
        <v>0.4244</v>
      </c>
      <c r="L48" s="10">
        <f t="shared" si="2"/>
        <v>8.4879999999999995</v>
      </c>
      <c r="M48" s="10">
        <v>20</v>
      </c>
      <c r="N48" s="10">
        <v>20</v>
      </c>
      <c r="O48" s="10">
        <v>30</v>
      </c>
      <c r="P48" s="10">
        <v>10</v>
      </c>
      <c r="Q48" s="10">
        <f t="shared" si="6"/>
        <v>88.488</v>
      </c>
      <c r="R48" s="7"/>
    </row>
    <row r="49" spans="1:18" ht="18" customHeight="1">
      <c r="A49" s="7">
        <v>45</v>
      </c>
      <c r="B49" s="20" t="s">
        <v>23</v>
      </c>
      <c r="C49" s="7">
        <v>45</v>
      </c>
      <c r="D49" s="7" t="s">
        <v>24</v>
      </c>
      <c r="E49" s="8" t="s">
        <v>82</v>
      </c>
      <c r="F49" s="37"/>
      <c r="G49" s="10"/>
      <c r="H49" s="10">
        <v>397</v>
      </c>
      <c r="I49" s="10">
        <f t="shared" si="0"/>
        <v>397</v>
      </c>
      <c r="J49" s="10">
        <v>67</v>
      </c>
      <c r="K49" s="12">
        <f t="shared" si="5"/>
        <v>0.16876574307304801</v>
      </c>
      <c r="L49" s="10">
        <f t="shared" si="2"/>
        <v>3.3753148614609598</v>
      </c>
      <c r="M49" s="10"/>
      <c r="N49" s="10">
        <v>40</v>
      </c>
      <c r="O49" s="10">
        <v>30</v>
      </c>
      <c r="P49" s="10">
        <v>10</v>
      </c>
      <c r="Q49" s="10">
        <f t="shared" si="6"/>
        <v>83.375314861461007</v>
      </c>
      <c r="R49" s="7"/>
    </row>
    <row r="50" spans="1:18" ht="18" customHeight="1">
      <c r="A50" s="7">
        <v>46</v>
      </c>
      <c r="B50" s="20" t="s">
        <v>23</v>
      </c>
      <c r="C50" s="7">
        <v>46</v>
      </c>
      <c r="D50" s="7" t="s">
        <v>24</v>
      </c>
      <c r="E50" s="8" t="s">
        <v>83</v>
      </c>
      <c r="F50" s="37"/>
      <c r="G50" s="10"/>
      <c r="H50" s="10">
        <v>51</v>
      </c>
      <c r="I50" s="10">
        <f t="shared" si="0"/>
        <v>51</v>
      </c>
      <c r="J50" s="10">
        <v>51</v>
      </c>
      <c r="K50" s="12">
        <f t="shared" si="5"/>
        <v>1</v>
      </c>
      <c r="L50" s="10">
        <f t="shared" si="2"/>
        <v>20</v>
      </c>
      <c r="M50" s="10"/>
      <c r="N50" s="10">
        <v>40</v>
      </c>
      <c r="O50" s="10">
        <v>30</v>
      </c>
      <c r="P50" s="10">
        <v>10</v>
      </c>
      <c r="Q50" s="10">
        <f t="shared" si="6"/>
        <v>100</v>
      </c>
      <c r="R50" s="7"/>
    </row>
    <row r="51" spans="1:18" ht="18" customHeight="1">
      <c r="A51" s="7">
        <v>47</v>
      </c>
      <c r="B51" s="20" t="s">
        <v>23</v>
      </c>
      <c r="C51" s="7">
        <v>47</v>
      </c>
      <c r="D51" s="7" t="s">
        <v>24</v>
      </c>
      <c r="E51" s="8" t="s">
        <v>84</v>
      </c>
      <c r="F51" s="37"/>
      <c r="G51" s="10"/>
      <c r="H51" s="10">
        <v>200</v>
      </c>
      <c r="I51" s="10">
        <f t="shared" si="0"/>
        <v>200</v>
      </c>
      <c r="J51" s="10">
        <v>158.86000000000001</v>
      </c>
      <c r="K51" s="12">
        <f t="shared" si="5"/>
        <v>0.79430000000000001</v>
      </c>
      <c r="L51" s="10">
        <f t="shared" si="2"/>
        <v>15.885999999999999</v>
      </c>
      <c r="M51" s="10"/>
      <c r="N51" s="10">
        <v>40</v>
      </c>
      <c r="O51" s="10">
        <v>30</v>
      </c>
      <c r="P51" s="10">
        <v>10</v>
      </c>
      <c r="Q51" s="10">
        <f t="shared" si="6"/>
        <v>95.885999999999996</v>
      </c>
      <c r="R51" s="7"/>
    </row>
    <row r="52" spans="1:18" ht="24" customHeight="1">
      <c r="A52" s="7">
        <v>48</v>
      </c>
      <c r="B52" s="20" t="s">
        <v>23</v>
      </c>
      <c r="C52" s="7">
        <v>48</v>
      </c>
      <c r="D52" s="7" t="s">
        <v>24</v>
      </c>
      <c r="E52" s="8" t="s">
        <v>85</v>
      </c>
      <c r="F52" s="37"/>
      <c r="G52" s="10"/>
      <c r="H52" s="10">
        <v>150</v>
      </c>
      <c r="I52" s="10">
        <f t="shared" si="0"/>
        <v>150</v>
      </c>
      <c r="J52" s="10">
        <v>150</v>
      </c>
      <c r="K52" s="12">
        <f t="shared" si="5"/>
        <v>1</v>
      </c>
      <c r="L52" s="10">
        <f t="shared" si="2"/>
        <v>20</v>
      </c>
      <c r="M52" s="10"/>
      <c r="N52" s="10">
        <v>40</v>
      </c>
      <c r="O52" s="10">
        <v>30</v>
      </c>
      <c r="P52" s="10">
        <v>10</v>
      </c>
      <c r="Q52" s="10">
        <f t="shared" si="6"/>
        <v>100</v>
      </c>
      <c r="R52" s="7"/>
    </row>
    <row r="53" spans="1:18" ht="18" customHeight="1">
      <c r="A53" s="7">
        <v>49</v>
      </c>
      <c r="B53" s="20" t="s">
        <v>23</v>
      </c>
      <c r="C53" s="7">
        <v>49</v>
      </c>
      <c r="D53" s="7" t="s">
        <v>24</v>
      </c>
      <c r="E53" s="8" t="s">
        <v>86</v>
      </c>
      <c r="F53" s="37"/>
      <c r="G53" s="10"/>
      <c r="H53" s="10">
        <v>30</v>
      </c>
      <c r="I53" s="10">
        <f t="shared" si="0"/>
        <v>30</v>
      </c>
      <c r="J53" s="10">
        <v>30</v>
      </c>
      <c r="K53" s="12">
        <f t="shared" si="5"/>
        <v>1</v>
      </c>
      <c r="L53" s="10">
        <f t="shared" si="2"/>
        <v>20</v>
      </c>
      <c r="M53" s="10">
        <v>20</v>
      </c>
      <c r="N53" s="10">
        <v>20</v>
      </c>
      <c r="O53" s="10">
        <v>30</v>
      </c>
      <c r="P53" s="10">
        <v>10</v>
      </c>
      <c r="Q53" s="10">
        <f t="shared" si="6"/>
        <v>100</v>
      </c>
      <c r="R53" s="7"/>
    </row>
    <row r="54" spans="1:18" ht="18" customHeight="1">
      <c r="A54" s="7">
        <v>50</v>
      </c>
      <c r="B54" s="20" t="s">
        <v>23</v>
      </c>
      <c r="C54" s="7">
        <v>50</v>
      </c>
      <c r="D54" s="7" t="s">
        <v>24</v>
      </c>
      <c r="E54" s="8" t="s">
        <v>87</v>
      </c>
      <c r="F54" s="37"/>
      <c r="G54" s="10"/>
      <c r="H54" s="10">
        <v>50</v>
      </c>
      <c r="I54" s="10">
        <f t="shared" si="0"/>
        <v>50</v>
      </c>
      <c r="J54" s="10">
        <v>23.28</v>
      </c>
      <c r="K54" s="12">
        <f t="shared" si="5"/>
        <v>0.46560000000000001</v>
      </c>
      <c r="L54" s="10">
        <f t="shared" si="2"/>
        <v>9.3119999999999994</v>
      </c>
      <c r="M54" s="10">
        <v>20</v>
      </c>
      <c r="N54" s="10">
        <v>20</v>
      </c>
      <c r="O54" s="10">
        <v>30</v>
      </c>
      <c r="P54" s="10">
        <v>10</v>
      </c>
      <c r="Q54" s="10">
        <f t="shared" si="6"/>
        <v>89.311999999999998</v>
      </c>
      <c r="R54" s="7"/>
    </row>
    <row r="55" spans="1:18" ht="18" customHeight="1">
      <c r="A55" s="7">
        <v>51</v>
      </c>
      <c r="B55" s="20" t="s">
        <v>23</v>
      </c>
      <c r="C55" s="7">
        <v>51</v>
      </c>
      <c r="D55" s="7" t="s">
        <v>24</v>
      </c>
      <c r="E55" s="8" t="s">
        <v>88</v>
      </c>
      <c r="F55" s="37"/>
      <c r="G55" s="10"/>
      <c r="H55" s="10">
        <v>1500</v>
      </c>
      <c r="I55" s="10">
        <f t="shared" si="0"/>
        <v>1500</v>
      </c>
      <c r="J55" s="10">
        <v>1500</v>
      </c>
      <c r="K55" s="12">
        <f t="shared" si="5"/>
        <v>1</v>
      </c>
      <c r="L55" s="10">
        <f t="shared" si="2"/>
        <v>20</v>
      </c>
      <c r="M55" s="10">
        <v>20</v>
      </c>
      <c r="N55" s="10">
        <v>20</v>
      </c>
      <c r="O55" s="10">
        <v>30</v>
      </c>
      <c r="P55" s="10">
        <v>10</v>
      </c>
      <c r="Q55" s="10">
        <f t="shared" si="6"/>
        <v>100</v>
      </c>
      <c r="R55" s="7"/>
    </row>
    <row r="56" spans="1:18" ht="18" customHeight="1">
      <c r="A56" s="7">
        <v>52</v>
      </c>
      <c r="B56" s="20" t="s">
        <v>23</v>
      </c>
      <c r="C56" s="7">
        <v>52</v>
      </c>
      <c r="D56" s="7" t="s">
        <v>24</v>
      </c>
      <c r="E56" s="8" t="s">
        <v>89</v>
      </c>
      <c r="F56" s="37" t="s">
        <v>90</v>
      </c>
      <c r="G56" s="10">
        <v>35</v>
      </c>
      <c r="H56" s="10"/>
      <c r="I56" s="10">
        <f t="shared" si="0"/>
        <v>35</v>
      </c>
      <c r="J56" s="10">
        <v>35</v>
      </c>
      <c r="K56" s="12">
        <f t="shared" si="5"/>
        <v>1</v>
      </c>
      <c r="L56" s="10">
        <f t="shared" si="2"/>
        <v>20</v>
      </c>
      <c r="M56" s="10"/>
      <c r="N56" s="10">
        <v>50</v>
      </c>
      <c r="O56" s="10">
        <v>20</v>
      </c>
      <c r="P56" s="10">
        <v>10</v>
      </c>
      <c r="Q56" s="10">
        <f t="shared" si="6"/>
        <v>100</v>
      </c>
      <c r="R56" s="7"/>
    </row>
    <row r="57" spans="1:18" ht="18" customHeight="1">
      <c r="A57" s="7">
        <v>53</v>
      </c>
      <c r="B57" s="20" t="s">
        <v>23</v>
      </c>
      <c r="C57" s="7">
        <v>53</v>
      </c>
      <c r="D57" s="7" t="s">
        <v>24</v>
      </c>
      <c r="E57" s="8" t="s">
        <v>91</v>
      </c>
      <c r="F57" s="37"/>
      <c r="G57" s="10">
        <v>5</v>
      </c>
      <c r="H57" s="10"/>
      <c r="I57" s="10">
        <f t="shared" si="0"/>
        <v>5</v>
      </c>
      <c r="J57" s="10">
        <v>4.93</v>
      </c>
      <c r="K57" s="12">
        <f t="shared" si="5"/>
        <v>0.98599999999999999</v>
      </c>
      <c r="L57" s="10">
        <f t="shared" si="2"/>
        <v>19.72</v>
      </c>
      <c r="M57" s="10"/>
      <c r="N57" s="10">
        <v>40</v>
      </c>
      <c r="O57" s="10">
        <v>20</v>
      </c>
      <c r="P57" s="10">
        <v>20</v>
      </c>
      <c r="Q57" s="10">
        <f t="shared" si="6"/>
        <v>99.72</v>
      </c>
      <c r="R57" s="7"/>
    </row>
    <row r="58" spans="1:18" ht="18" customHeight="1">
      <c r="A58" s="7">
        <v>54</v>
      </c>
      <c r="B58" s="20" t="s">
        <v>23</v>
      </c>
      <c r="C58" s="7">
        <v>54</v>
      </c>
      <c r="D58" s="7" t="s">
        <v>24</v>
      </c>
      <c r="E58" s="8" t="s">
        <v>92</v>
      </c>
      <c r="F58" s="37"/>
      <c r="G58" s="10"/>
      <c r="H58" s="10">
        <v>194.20400000000001</v>
      </c>
      <c r="I58" s="10">
        <f t="shared" si="0"/>
        <v>194.20400000000001</v>
      </c>
      <c r="J58" s="10">
        <v>194.20400000000001</v>
      </c>
      <c r="K58" s="12">
        <f t="shared" si="5"/>
        <v>1</v>
      </c>
      <c r="L58" s="10">
        <f t="shared" si="2"/>
        <v>20</v>
      </c>
      <c r="M58" s="10"/>
      <c r="N58" s="10">
        <v>40</v>
      </c>
      <c r="O58" s="10">
        <v>30</v>
      </c>
      <c r="P58" s="10">
        <v>10</v>
      </c>
      <c r="Q58" s="10">
        <f t="shared" si="6"/>
        <v>100</v>
      </c>
      <c r="R58" s="7"/>
    </row>
    <row r="59" spans="1:18" ht="18" customHeight="1">
      <c r="A59" s="7">
        <v>55</v>
      </c>
      <c r="B59" s="20" t="s">
        <v>23</v>
      </c>
      <c r="C59" s="7">
        <v>55</v>
      </c>
      <c r="D59" s="7" t="s">
        <v>24</v>
      </c>
      <c r="E59" s="8" t="s">
        <v>93</v>
      </c>
      <c r="F59" s="37" t="s">
        <v>94</v>
      </c>
      <c r="G59" s="10"/>
      <c r="H59" s="10">
        <v>299</v>
      </c>
      <c r="I59" s="10">
        <f t="shared" si="0"/>
        <v>299</v>
      </c>
      <c r="J59" s="10">
        <v>299</v>
      </c>
      <c r="K59" s="12">
        <f t="shared" si="5"/>
        <v>1</v>
      </c>
      <c r="L59" s="10">
        <f t="shared" si="2"/>
        <v>20</v>
      </c>
      <c r="M59" s="10">
        <v>20</v>
      </c>
      <c r="N59" s="10">
        <v>20</v>
      </c>
      <c r="O59" s="10">
        <v>30</v>
      </c>
      <c r="P59" s="10">
        <v>10</v>
      </c>
      <c r="Q59" s="10">
        <f t="shared" si="6"/>
        <v>100</v>
      </c>
      <c r="R59" s="7"/>
    </row>
    <row r="60" spans="1:18" ht="18" customHeight="1">
      <c r="A60" s="7">
        <v>56</v>
      </c>
      <c r="B60" s="20" t="s">
        <v>23</v>
      </c>
      <c r="C60" s="7">
        <v>56</v>
      </c>
      <c r="D60" s="7" t="s">
        <v>24</v>
      </c>
      <c r="E60" s="8" t="s">
        <v>95</v>
      </c>
      <c r="F60" s="37"/>
      <c r="G60" s="10">
        <v>43.68</v>
      </c>
      <c r="H60" s="10"/>
      <c r="I60" s="10">
        <f t="shared" si="0"/>
        <v>43.68</v>
      </c>
      <c r="J60" s="10">
        <v>32.047024</v>
      </c>
      <c r="K60" s="12">
        <f t="shared" si="5"/>
        <v>0.73367728937728904</v>
      </c>
      <c r="L60" s="10">
        <f t="shared" si="2"/>
        <v>14.6735457875458</v>
      </c>
      <c r="M60" s="10"/>
      <c r="N60" s="10">
        <v>40</v>
      </c>
      <c r="O60" s="10">
        <v>20</v>
      </c>
      <c r="P60" s="10">
        <v>20</v>
      </c>
      <c r="Q60" s="10">
        <f t="shared" si="6"/>
        <v>94.673545787545805</v>
      </c>
      <c r="R60" s="7"/>
    </row>
    <row r="61" spans="1:18" ht="18" customHeight="1">
      <c r="A61" s="7">
        <v>57</v>
      </c>
      <c r="B61" s="20" t="s">
        <v>23</v>
      </c>
      <c r="C61" s="7">
        <v>57</v>
      </c>
      <c r="D61" s="7" t="s">
        <v>24</v>
      </c>
      <c r="E61" s="11" t="s">
        <v>96</v>
      </c>
      <c r="F61" s="37"/>
      <c r="G61" s="10">
        <v>45</v>
      </c>
      <c r="H61" s="10"/>
      <c r="I61" s="10">
        <f t="shared" si="0"/>
        <v>45</v>
      </c>
      <c r="J61" s="10">
        <v>20.778423</v>
      </c>
      <c r="K61" s="12">
        <f t="shared" si="5"/>
        <v>0.46174273333333299</v>
      </c>
      <c r="L61" s="10">
        <f t="shared" si="2"/>
        <v>9.2348546666666707</v>
      </c>
      <c r="M61" s="10"/>
      <c r="N61" s="10">
        <v>50</v>
      </c>
      <c r="O61" s="10">
        <v>10</v>
      </c>
      <c r="P61" s="10">
        <v>20</v>
      </c>
      <c r="Q61" s="10">
        <f t="shared" si="6"/>
        <v>89.234854666666706</v>
      </c>
      <c r="R61" s="7"/>
    </row>
    <row r="62" spans="1:18" ht="18" customHeight="1">
      <c r="A62" s="7">
        <v>58</v>
      </c>
      <c r="B62" s="20" t="s">
        <v>23</v>
      </c>
      <c r="C62" s="7">
        <v>58</v>
      </c>
      <c r="D62" s="7" t="s">
        <v>24</v>
      </c>
      <c r="E62" s="8" t="s">
        <v>97</v>
      </c>
      <c r="F62" s="37"/>
      <c r="G62" s="10">
        <v>92</v>
      </c>
      <c r="H62" s="10"/>
      <c r="I62" s="10">
        <f t="shared" si="0"/>
        <v>92</v>
      </c>
      <c r="J62" s="10">
        <v>74.293999999999997</v>
      </c>
      <c r="K62" s="12">
        <f t="shared" si="5"/>
        <v>0.80754347826087003</v>
      </c>
      <c r="L62" s="10">
        <f t="shared" si="2"/>
        <v>16.150869565217398</v>
      </c>
      <c r="M62" s="10"/>
      <c r="N62" s="10">
        <v>50</v>
      </c>
      <c r="O62" s="10">
        <v>10</v>
      </c>
      <c r="P62" s="10">
        <v>20</v>
      </c>
      <c r="Q62" s="10">
        <f t="shared" si="6"/>
        <v>96.150869565217405</v>
      </c>
      <c r="R62" s="7"/>
    </row>
    <row r="63" spans="1:18" ht="18" customHeight="1">
      <c r="A63" s="7">
        <v>59</v>
      </c>
      <c r="B63" s="20" t="s">
        <v>23</v>
      </c>
      <c r="C63" s="7">
        <v>59</v>
      </c>
      <c r="D63" s="7" t="s">
        <v>24</v>
      </c>
      <c r="E63" s="8" t="s">
        <v>98</v>
      </c>
      <c r="F63" s="37"/>
      <c r="G63" s="10">
        <v>417.2</v>
      </c>
      <c r="H63" s="10"/>
      <c r="I63" s="10">
        <f t="shared" si="0"/>
        <v>417.2</v>
      </c>
      <c r="J63" s="10">
        <v>338.54119200000002</v>
      </c>
      <c r="K63" s="12">
        <f t="shared" si="5"/>
        <v>0.81146019175455397</v>
      </c>
      <c r="L63" s="10">
        <f t="shared" si="2"/>
        <v>16.229203835091099</v>
      </c>
      <c r="M63" s="10"/>
      <c r="N63" s="10">
        <v>50</v>
      </c>
      <c r="O63" s="10">
        <v>10</v>
      </c>
      <c r="P63" s="10">
        <v>20</v>
      </c>
      <c r="Q63" s="10">
        <f t="shared" si="6"/>
        <v>96.229203835091099</v>
      </c>
      <c r="R63" s="7"/>
    </row>
    <row r="64" spans="1:18" ht="18" customHeight="1">
      <c r="A64" s="7">
        <v>60</v>
      </c>
      <c r="B64" s="20" t="s">
        <v>23</v>
      </c>
      <c r="C64" s="7">
        <v>60</v>
      </c>
      <c r="D64" s="7" t="s">
        <v>24</v>
      </c>
      <c r="E64" s="8" t="s">
        <v>99</v>
      </c>
      <c r="F64" s="37" t="s">
        <v>100</v>
      </c>
      <c r="G64" s="10">
        <v>10</v>
      </c>
      <c r="H64" s="10"/>
      <c r="I64" s="10">
        <f t="shared" si="0"/>
        <v>10</v>
      </c>
      <c r="J64" s="10">
        <v>6.3760000000000003</v>
      </c>
      <c r="K64" s="12">
        <f t="shared" si="5"/>
        <v>0.63759999999999994</v>
      </c>
      <c r="L64" s="10">
        <f t="shared" si="2"/>
        <v>12.752000000000001</v>
      </c>
      <c r="M64" s="10"/>
      <c r="N64" s="10">
        <v>40</v>
      </c>
      <c r="O64" s="10">
        <v>30</v>
      </c>
      <c r="P64" s="10">
        <v>10</v>
      </c>
      <c r="Q64" s="10">
        <f t="shared" si="6"/>
        <v>92.751999999999995</v>
      </c>
      <c r="R64" s="7"/>
    </row>
    <row r="65" spans="1:18" ht="18" customHeight="1">
      <c r="A65" s="7">
        <v>61</v>
      </c>
      <c r="B65" s="20" t="s">
        <v>23</v>
      </c>
      <c r="C65" s="7">
        <v>61</v>
      </c>
      <c r="D65" s="7" t="s">
        <v>24</v>
      </c>
      <c r="E65" s="8" t="s">
        <v>101</v>
      </c>
      <c r="F65" s="37"/>
      <c r="G65" s="10">
        <v>20</v>
      </c>
      <c r="H65" s="10"/>
      <c r="I65" s="10">
        <f t="shared" si="0"/>
        <v>20</v>
      </c>
      <c r="J65" s="10">
        <v>20</v>
      </c>
      <c r="K65" s="12">
        <f t="shared" si="5"/>
        <v>1</v>
      </c>
      <c r="L65" s="10">
        <f t="shared" si="2"/>
        <v>20</v>
      </c>
      <c r="M65" s="10"/>
      <c r="N65" s="10">
        <v>40</v>
      </c>
      <c r="O65" s="10">
        <v>30</v>
      </c>
      <c r="P65" s="10">
        <v>10</v>
      </c>
      <c r="Q65" s="10">
        <f t="shared" si="6"/>
        <v>100</v>
      </c>
      <c r="R65" s="7"/>
    </row>
    <row r="66" spans="1:18" ht="18" customHeight="1">
      <c r="A66" s="7">
        <v>62</v>
      </c>
      <c r="B66" s="20" t="s">
        <v>23</v>
      </c>
      <c r="C66" s="7">
        <v>62</v>
      </c>
      <c r="D66" s="7" t="s">
        <v>24</v>
      </c>
      <c r="E66" s="8" t="s">
        <v>102</v>
      </c>
      <c r="F66" s="37"/>
      <c r="G66" s="10"/>
      <c r="H66" s="10">
        <v>20</v>
      </c>
      <c r="I66" s="10">
        <f t="shared" si="0"/>
        <v>20</v>
      </c>
      <c r="J66" s="10">
        <v>20</v>
      </c>
      <c r="K66" s="12">
        <f t="shared" si="5"/>
        <v>1</v>
      </c>
      <c r="L66" s="10">
        <f t="shared" si="2"/>
        <v>20</v>
      </c>
      <c r="M66" s="10"/>
      <c r="N66" s="10">
        <v>70</v>
      </c>
      <c r="O66" s="10"/>
      <c r="P66" s="10">
        <v>10</v>
      </c>
      <c r="Q66" s="10">
        <f t="shared" si="6"/>
        <v>100</v>
      </c>
      <c r="R66" s="7"/>
    </row>
    <row r="67" spans="1:18" ht="18" customHeight="1">
      <c r="A67" s="7">
        <v>63</v>
      </c>
      <c r="B67" s="20" t="s">
        <v>23</v>
      </c>
      <c r="C67" s="7">
        <v>63</v>
      </c>
      <c r="D67" s="7" t="s">
        <v>24</v>
      </c>
      <c r="E67" s="8" t="s">
        <v>103</v>
      </c>
      <c r="F67" s="37"/>
      <c r="G67" s="10"/>
      <c r="H67" s="10">
        <v>40</v>
      </c>
      <c r="I67" s="10">
        <f t="shared" si="0"/>
        <v>40</v>
      </c>
      <c r="J67" s="10">
        <v>40</v>
      </c>
      <c r="K67" s="12">
        <f t="shared" si="5"/>
        <v>1</v>
      </c>
      <c r="L67" s="10">
        <f t="shared" si="2"/>
        <v>20</v>
      </c>
      <c r="M67" s="10"/>
      <c r="N67" s="10">
        <v>40</v>
      </c>
      <c r="O67" s="10">
        <v>30</v>
      </c>
      <c r="P67" s="10">
        <v>10</v>
      </c>
      <c r="Q67" s="10">
        <f t="shared" si="6"/>
        <v>100</v>
      </c>
      <c r="R67" s="7"/>
    </row>
    <row r="68" spans="1:18" ht="18" customHeight="1">
      <c r="A68" s="7">
        <v>64</v>
      </c>
      <c r="B68" s="20" t="s">
        <v>23</v>
      </c>
      <c r="C68" s="7">
        <v>64</v>
      </c>
      <c r="D68" s="7" t="s">
        <v>24</v>
      </c>
      <c r="E68" s="8" t="s">
        <v>104</v>
      </c>
      <c r="F68" s="37"/>
      <c r="G68" s="10"/>
      <c r="H68" s="10">
        <v>2.7</v>
      </c>
      <c r="I68" s="10">
        <f t="shared" si="0"/>
        <v>2.7</v>
      </c>
      <c r="J68" s="10">
        <v>2.7</v>
      </c>
      <c r="K68" s="12">
        <f t="shared" si="5"/>
        <v>1</v>
      </c>
      <c r="L68" s="10">
        <f t="shared" si="2"/>
        <v>20</v>
      </c>
      <c r="M68" s="10"/>
      <c r="N68" s="10">
        <v>80</v>
      </c>
      <c r="O68" s="10"/>
      <c r="P68" s="10"/>
      <c r="Q68" s="10">
        <f t="shared" si="6"/>
        <v>100</v>
      </c>
      <c r="R68" s="7"/>
    </row>
    <row r="69" spans="1:18" ht="18" customHeight="1">
      <c r="A69" s="7">
        <v>65</v>
      </c>
      <c r="B69" s="20" t="s">
        <v>23</v>
      </c>
      <c r="C69" s="7">
        <v>65</v>
      </c>
      <c r="D69" s="7" t="s">
        <v>24</v>
      </c>
      <c r="E69" s="8" t="s">
        <v>105</v>
      </c>
      <c r="F69" s="37"/>
      <c r="G69" s="10"/>
      <c r="H69" s="10">
        <v>34</v>
      </c>
      <c r="I69" s="10">
        <f t="shared" ref="I69:I72" si="7">G69+H69</f>
        <v>34</v>
      </c>
      <c r="J69" s="10">
        <v>33.729799999999997</v>
      </c>
      <c r="K69" s="12">
        <f t="shared" si="5"/>
        <v>0.99205294117647003</v>
      </c>
      <c r="L69" s="10">
        <f t="shared" ref="L69:L72" si="8">20*K69</f>
        <v>19.841058823529401</v>
      </c>
      <c r="M69" s="10"/>
      <c r="N69" s="10">
        <v>70</v>
      </c>
      <c r="O69" s="10"/>
      <c r="P69" s="10">
        <v>10</v>
      </c>
      <c r="Q69" s="10">
        <f t="shared" si="6"/>
        <v>99.841058823529394</v>
      </c>
      <c r="R69" s="7"/>
    </row>
    <row r="70" spans="1:18" ht="18" customHeight="1">
      <c r="A70" s="7">
        <v>66</v>
      </c>
      <c r="B70" s="20" t="s">
        <v>23</v>
      </c>
      <c r="C70" s="7">
        <v>66</v>
      </c>
      <c r="D70" s="7" t="s">
        <v>24</v>
      </c>
      <c r="E70" s="11" t="s">
        <v>106</v>
      </c>
      <c r="F70" s="37"/>
      <c r="G70" s="10"/>
      <c r="H70" s="10">
        <v>10</v>
      </c>
      <c r="I70" s="10">
        <f t="shared" si="7"/>
        <v>10</v>
      </c>
      <c r="J70" s="10">
        <v>1.67025</v>
      </c>
      <c r="K70" s="12">
        <f t="shared" si="5"/>
        <v>0.16702500000000001</v>
      </c>
      <c r="L70" s="10">
        <f t="shared" si="8"/>
        <v>3.3405</v>
      </c>
      <c r="M70" s="10"/>
      <c r="N70" s="10">
        <v>40</v>
      </c>
      <c r="O70" s="10">
        <v>30</v>
      </c>
      <c r="P70" s="10">
        <v>10</v>
      </c>
      <c r="Q70" s="10">
        <f t="shared" si="6"/>
        <v>83.340500000000006</v>
      </c>
      <c r="R70" s="7"/>
    </row>
    <row r="71" spans="1:18" ht="18" customHeight="1">
      <c r="A71" s="7">
        <v>67</v>
      </c>
      <c r="B71" s="20" t="s">
        <v>23</v>
      </c>
      <c r="C71" s="7">
        <v>67</v>
      </c>
      <c r="D71" s="7" t="s">
        <v>24</v>
      </c>
      <c r="E71" s="8" t="s">
        <v>107</v>
      </c>
      <c r="F71" s="37"/>
      <c r="G71" s="10"/>
      <c r="H71" s="10">
        <v>87</v>
      </c>
      <c r="I71" s="10">
        <f t="shared" si="7"/>
        <v>87</v>
      </c>
      <c r="J71" s="10">
        <v>87</v>
      </c>
      <c r="K71" s="12">
        <f t="shared" si="5"/>
        <v>1</v>
      </c>
      <c r="L71" s="10">
        <f t="shared" si="8"/>
        <v>20</v>
      </c>
      <c r="M71" s="10"/>
      <c r="N71" s="10">
        <v>50</v>
      </c>
      <c r="O71" s="10">
        <v>30</v>
      </c>
      <c r="P71" s="10"/>
      <c r="Q71" s="10">
        <f t="shared" si="6"/>
        <v>100</v>
      </c>
      <c r="R71" s="7"/>
    </row>
    <row r="72" spans="1:18" ht="18" customHeight="1">
      <c r="A72" s="7">
        <v>68</v>
      </c>
      <c r="B72" s="20" t="s">
        <v>23</v>
      </c>
      <c r="C72" s="7">
        <v>68</v>
      </c>
      <c r="D72" s="7" t="s">
        <v>24</v>
      </c>
      <c r="E72" s="11" t="s">
        <v>108</v>
      </c>
      <c r="F72" s="37"/>
      <c r="G72" s="10"/>
      <c r="H72" s="10">
        <v>50</v>
      </c>
      <c r="I72" s="10">
        <f t="shared" si="7"/>
        <v>50</v>
      </c>
      <c r="J72" s="10">
        <v>50</v>
      </c>
      <c r="K72" s="12">
        <f t="shared" si="5"/>
        <v>1</v>
      </c>
      <c r="L72" s="10">
        <f t="shared" si="8"/>
        <v>20</v>
      </c>
      <c r="M72" s="10"/>
      <c r="N72" s="10">
        <v>30</v>
      </c>
      <c r="O72" s="10">
        <v>40</v>
      </c>
      <c r="P72" s="10">
        <v>10</v>
      </c>
      <c r="Q72" s="10">
        <f t="shared" si="6"/>
        <v>100</v>
      </c>
      <c r="R72" s="7"/>
    </row>
    <row r="73" spans="1:18">
      <c r="C73" s="14"/>
    </row>
  </sheetData>
  <mergeCells count="22">
    <mergeCell ref="F59:F63"/>
    <mergeCell ref="F64:F72"/>
    <mergeCell ref="J3:J4"/>
    <mergeCell ref="K3:K4"/>
    <mergeCell ref="R3:R4"/>
    <mergeCell ref="F5:F14"/>
    <mergeCell ref="F15:F20"/>
    <mergeCell ref="F21:F27"/>
    <mergeCell ref="F28:F55"/>
    <mergeCell ref="F56:F58"/>
    <mergeCell ref="A1:R1"/>
    <mergeCell ref="A2:D2"/>
    <mergeCell ref="G2:H2"/>
    <mergeCell ref="I2:J2"/>
    <mergeCell ref="G3:I3"/>
    <mergeCell ref="L3:Q3"/>
    <mergeCell ref="A3:A4"/>
    <mergeCell ref="B3:B4"/>
    <mergeCell ref="C3:C4"/>
    <mergeCell ref="D3:D4"/>
    <mergeCell ref="E3:E4"/>
    <mergeCell ref="F3:F4"/>
  </mergeCells>
  <phoneticPr fontId="23" type="noConversion"/>
  <pageMargins left="0.75138888888888899" right="0.75138888888888899" top="0.60624999999999996" bottom="0.60624999999999996" header="0.5" footer="0.5"/>
  <pageSetup paperSize="9" scale="66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部门整体统计表</vt:lpstr>
      <vt:lpstr>项目自评汇总表</vt:lpstr>
      <vt:lpstr>项目自评汇总表!Print_Titles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2022-01-13T09:26:00Z</dcterms:created>
  <dcterms:modified xsi:type="dcterms:W3CDTF">2024-09-24T02:05:03Z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2052-12.1.0.16929</vt:lpwstr>
  </property>
</Properties>
</file>