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部门整体汇总表 " sheetId="1" r:id="rId1"/>
  </sheets>
  <definedNames>
    <definedName name="_xlnm._FilterDatabase" localSheetId="0" hidden="1">'部门整体汇总表 '!$A$4:$Q$37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<sst xmlns="http://schemas.openxmlformats.org/spreadsheetml/2006/main" count="162" uniqueCount="63">
  <si>
    <t>2024年度东西湖区整体自评汇总表</t>
  </si>
  <si>
    <t>填表人：高欢</t>
  </si>
  <si>
    <t>联系电话：83893990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</si>
  <si>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</si>
  <si>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</si>
  <si>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</si>
  <si>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</si>
  <si>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</si>
  <si>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</si>
  <si>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</si>
  <si>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</si>
  <si>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</si>
  <si>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</si>
  <si>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</si>
  <si>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</si>
  <si>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</si>
  <si>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</si>
  <si>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</si>
  <si>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</si>
  <si>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</si>
  <si>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</si>
  <si>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</si>
  <si>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</si>
  <si>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022001</t>
  </si>
  <si>
    <t>区文化和旅游局</t>
  </si>
  <si>
    <t>广播村村响项目</t>
  </si>
  <si>
    <t>文旅科</t>
  </si>
  <si>
    <t>2024年初未设定成本指标-经济成本指标。</t>
  </si>
  <si>
    <t>党建经费</t>
  </si>
  <si>
    <t>办公室</t>
  </si>
  <si>
    <t>扩大文旅消费专项补贴</t>
  </si>
  <si>
    <t>1.项目前期筹备复杂；2.政策变动影响。</t>
  </si>
  <si>
    <t>购买服务人员项目(2024年)</t>
  </si>
  <si>
    <t>全民健身经费(2024年)</t>
  </si>
  <si>
    <t>体育科</t>
  </si>
  <si>
    <t>项目均已完成，未能按进度支付款项</t>
  </si>
  <si>
    <t>赛马赛事项目(2024年)</t>
  </si>
  <si>
    <t>执法大队工作经费(2024年)</t>
  </si>
  <si>
    <t>执法队</t>
  </si>
  <si>
    <t>档案归档整理经费</t>
  </si>
  <si>
    <t>公共文化服务经费（2024）</t>
  </si>
  <si>
    <t>部分协会资料齐全，但提供审核的正规发票不到1万元，分别按实际发生费用拨付协会活动经费</t>
  </si>
  <si>
    <t>旅游发展专项（2024）</t>
  </si>
  <si>
    <t>公共体育场馆低免开放</t>
  </si>
  <si>
    <t>体彩公益金</t>
  </si>
  <si>
    <t>2023首届武汉数字漫游节暨TCG腾讯游戏超级世界财政补助</t>
  </si>
  <si>
    <t>2024年第二批体育彩票公益金市县分成资金</t>
  </si>
  <si>
    <t>2024年上半年体育彩票公益金市县分成资金</t>
  </si>
  <si>
    <t>2024年中央支持地方共文化服务体系建设资金</t>
  </si>
  <si>
    <t>东西湖区旅游宣传片拍摄经费</t>
  </si>
  <si>
    <t>乙方未按照计划交货</t>
  </si>
  <si>
    <t>湖北文旅龙年送福新春特别惠民活动专项经费</t>
  </si>
  <si>
    <t>临空港文化中心运营经费</t>
  </si>
  <si>
    <t>临空港文化中心周年庆</t>
  </si>
  <si>
    <t>旅游发展专项资金</t>
  </si>
  <si>
    <t>旅游行业升级配套政策扶持资金</t>
  </si>
  <si>
    <t>全民健身（武财教405号）</t>
  </si>
  <si>
    <t>全民健身体育器材采购</t>
  </si>
  <si>
    <t>群众文化项目经费</t>
  </si>
  <si>
    <t>2023年市级公共文化服务项目补助资金</t>
  </si>
  <si>
    <t>省级体育事业发展专项</t>
  </si>
  <si>
    <t>体育场地统计调查【2023】1075</t>
  </si>
  <si>
    <t>往来资金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</si>
</sst>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9" fontId="0" fillId="0" borderId="3" xfId="3" applyFont="1" applyBorder="1" applyAlignment="1">
      <alignment horizontal="center" vertical="center"/>
    </xf>
    <xf numFmtId="0" fontId="0" fillId="0" borderId="3" xfId="0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8"/>
  <sheetViews>
    <sheetView tabSelected="1" topLeftCell="A9" workbookViewId="0">
      <selection activeCell="Q8" sqref="Q8"/>
    </sheetView>
  </sheetViews>
  <sheetFormatPr defaultColWidth="9" defaultRowHeight="14.25"/>
  <cols>
    <col min="1" max="1" width="3.875" customWidth="1"/>
    <col min="2" max="2" width="7.625" customWidth="1"/>
    <col min="3" max="3" width="14.625" customWidth="1"/>
    <col min="4" max="4" width="42" customWidth="1"/>
    <col min="5" max="5" width="15.75" customWidth="1"/>
    <col min="17" max="17" width="40.375" customWidth="1"/>
  </cols>
  <sheetData>
    <row r="1" ht="39.75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t="s">
        <v>1</v>
      </c>
      <c r="F2" t="s">
        <v>2</v>
      </c>
      <c r="Q2" t="s">
        <v>3</v>
      </c>
    </row>
    <row r="3" spans="1:17">
      <c r="A3" s="2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7" t="s">
        <v>9</v>
      </c>
      <c r="G3" s="8"/>
      <c r="H3" s="9"/>
      <c r="I3" s="13" t="s">
        <v>10</v>
      </c>
      <c r="J3" s="2" t="s">
        <v>11</v>
      </c>
      <c r="K3" s="7" t="s">
        <v>12</v>
      </c>
      <c r="L3" s="8"/>
      <c r="M3" s="8"/>
      <c r="N3" s="8"/>
      <c r="O3" s="8"/>
      <c r="P3" s="9"/>
      <c r="Q3" s="2" t="s">
        <v>13</v>
      </c>
    </row>
    <row r="4" ht="42.75" spans="1:17">
      <c r="A4" s="3"/>
      <c r="B4" s="3"/>
      <c r="C4" s="3"/>
      <c r="D4" s="3"/>
      <c r="E4" s="3"/>
      <c r="F4" s="10" t="s">
        <v>14</v>
      </c>
      <c r="G4" s="4" t="s">
        <v>15</v>
      </c>
      <c r="H4" s="4" t="s">
        <v>16</v>
      </c>
      <c r="I4" s="14"/>
      <c r="J4" s="3"/>
      <c r="K4" s="10" t="s">
        <v>17</v>
      </c>
      <c r="L4" s="10" t="s">
        <v>18</v>
      </c>
      <c r="M4" s="10" t="s">
        <v>19</v>
      </c>
      <c r="N4" s="10" t="s">
        <v>20</v>
      </c>
      <c r="O4" s="10" t="s">
        <v>21</v>
      </c>
      <c r="P4" s="4" t="s">
        <v>22</v>
      </c>
      <c r="Q4" s="3"/>
    </row>
    <row r="5" ht="31" customHeight="1" spans="1:17">
      <c r="A5" s="4">
        <v>1</v>
      </c>
      <c r="B5" s="16" t="s">
        <v>23</v>
      </c>
      <c r="C5" s="4" t="s">
        <v>24</v>
      </c>
      <c r="D5" s="5" t="s">
        <v>25</v>
      </c>
      <c r="E5" s="11" t="s">
        <v>26</v>
      </c>
      <c r="F5" s="11">
        <v>40</v>
      </c>
      <c r="G5" s="11">
        <v>-21</v>
      </c>
      <c r="H5" s="11">
        <f>F5+G5</f>
        <v>19</v>
      </c>
      <c r="I5" s="11">
        <v>19</v>
      </c>
      <c r="J5" s="15">
        <f t="shared" ref="J5:J39" si="0">I5/H5</f>
        <v>1</v>
      </c>
      <c r="K5" s="4">
        <v>20</v>
      </c>
      <c r="L5" s="4">
        <v>0</v>
      </c>
      <c r="M5" s="4">
        <v>20</v>
      </c>
      <c r="N5" s="4">
        <v>30</v>
      </c>
      <c r="O5" s="4">
        <v>10</v>
      </c>
      <c r="P5" s="4">
        <f>SUM(K5:O5)</f>
        <v>80</v>
      </c>
      <c r="Q5" s="4" t="s">
        <v>27</v>
      </c>
    </row>
    <row r="6" ht="31" customHeight="1" spans="1:17">
      <c r="A6" s="4">
        <v>2</v>
      </c>
      <c r="B6" s="16" t="s">
        <v>23</v>
      </c>
      <c r="C6" s="4" t="s">
        <v>24</v>
      </c>
      <c r="D6" s="5" t="s">
        <v>28</v>
      </c>
      <c r="E6" s="11" t="s">
        <v>29</v>
      </c>
      <c r="F6" s="11">
        <v>1.48</v>
      </c>
      <c r="G6" s="11"/>
      <c r="H6" s="11">
        <f t="shared" ref="H6:H12" si="1">F6+G6</f>
        <v>1.48</v>
      </c>
      <c r="I6" s="11">
        <v>1.17</v>
      </c>
      <c r="J6" s="15">
        <f t="shared" si="0"/>
        <v>0.79054054054054</v>
      </c>
      <c r="K6" s="4">
        <v>16</v>
      </c>
      <c r="L6" s="4">
        <v>20</v>
      </c>
      <c r="M6" s="4">
        <v>18</v>
      </c>
      <c r="N6" s="4">
        <v>28</v>
      </c>
      <c r="O6" s="4">
        <v>10</v>
      </c>
      <c r="P6" s="4">
        <f t="shared" ref="P6:P39" si="2">SUM(K6:O6)</f>
        <v>92</v>
      </c>
      <c r="Q6" s="4"/>
    </row>
    <row r="7" ht="31" customHeight="1" spans="1:17">
      <c r="A7" s="4">
        <v>3</v>
      </c>
      <c r="B7" s="16" t="s">
        <v>23</v>
      </c>
      <c r="C7" s="4" t="s">
        <v>24</v>
      </c>
      <c r="D7" s="5" t="s">
        <v>30</v>
      </c>
      <c r="E7" s="11" t="s">
        <v>26</v>
      </c>
      <c r="F7" s="11">
        <v>100</v>
      </c>
      <c r="G7" s="11">
        <v>25.67</v>
      </c>
      <c r="H7" s="11">
        <f>F7-G7</f>
        <v>74.33</v>
      </c>
      <c r="I7" s="11">
        <v>0</v>
      </c>
      <c r="J7" s="15">
        <f t="shared" si="0"/>
        <v>0</v>
      </c>
      <c r="K7" s="4">
        <v>0</v>
      </c>
      <c r="L7" s="4">
        <v>20</v>
      </c>
      <c r="M7" s="4">
        <v>20</v>
      </c>
      <c r="N7" s="4">
        <v>30</v>
      </c>
      <c r="O7" s="4">
        <v>10</v>
      </c>
      <c r="P7" s="4">
        <f t="shared" si="2"/>
        <v>80</v>
      </c>
      <c r="Q7" s="4" t="s">
        <v>31</v>
      </c>
    </row>
    <row r="8" ht="31" customHeight="1" spans="1:17">
      <c r="A8" s="4">
        <v>4</v>
      </c>
      <c r="B8" s="16" t="s">
        <v>23</v>
      </c>
      <c r="C8" s="4" t="s">
        <v>24</v>
      </c>
      <c r="D8" s="5" t="s">
        <v>32</v>
      </c>
      <c r="E8" s="11" t="s">
        <v>29</v>
      </c>
      <c r="F8" s="11">
        <v>185</v>
      </c>
      <c r="G8" s="11"/>
      <c r="H8" s="11">
        <f t="shared" si="1"/>
        <v>185</v>
      </c>
      <c r="I8" s="11">
        <v>179.53</v>
      </c>
      <c r="J8" s="15">
        <f t="shared" si="0"/>
        <v>0.970432432432432</v>
      </c>
      <c r="K8" s="4">
        <v>19.4</v>
      </c>
      <c r="L8" s="4">
        <v>20</v>
      </c>
      <c r="M8" s="4">
        <v>20</v>
      </c>
      <c r="N8" s="4">
        <v>30</v>
      </c>
      <c r="O8" s="4">
        <v>10</v>
      </c>
      <c r="P8" s="4">
        <f t="shared" si="2"/>
        <v>99.4</v>
      </c>
      <c r="Q8" s="4"/>
    </row>
    <row r="9" ht="31" customHeight="1" spans="1:17">
      <c r="A9" s="4">
        <v>5</v>
      </c>
      <c r="B9" s="16" t="s">
        <v>23</v>
      </c>
      <c r="C9" s="4" t="s">
        <v>24</v>
      </c>
      <c r="D9" s="5" t="s">
        <v>33</v>
      </c>
      <c r="E9" s="11" t="s">
        <v>34</v>
      </c>
      <c r="F9" s="11">
        <v>95</v>
      </c>
      <c r="G9" s="11"/>
      <c r="H9" s="11">
        <f t="shared" si="1"/>
        <v>95</v>
      </c>
      <c r="I9" s="11">
        <v>33.33</v>
      </c>
      <c r="J9" s="15">
        <f t="shared" si="0"/>
        <v>0.350842105263158</v>
      </c>
      <c r="K9" s="4">
        <v>7</v>
      </c>
      <c r="L9" s="4">
        <v>15</v>
      </c>
      <c r="M9" s="4">
        <v>20</v>
      </c>
      <c r="N9" s="4">
        <v>30</v>
      </c>
      <c r="O9" s="4">
        <v>10</v>
      </c>
      <c r="P9" s="4">
        <f t="shared" si="2"/>
        <v>82</v>
      </c>
      <c r="Q9" s="4" t="s">
        <v>35</v>
      </c>
    </row>
    <row r="10" ht="31" customHeight="1" spans="1:17">
      <c r="A10" s="4">
        <v>6</v>
      </c>
      <c r="B10" s="16" t="s">
        <v>23</v>
      </c>
      <c r="C10" s="4" t="s">
        <v>24</v>
      </c>
      <c r="D10" s="5" t="s">
        <v>36</v>
      </c>
      <c r="E10" s="11" t="s">
        <v>34</v>
      </c>
      <c r="F10" s="11">
        <v>4</v>
      </c>
      <c r="G10" s="11"/>
      <c r="H10" s="11">
        <f t="shared" si="1"/>
        <v>4</v>
      </c>
      <c r="I10" s="11">
        <v>2.8</v>
      </c>
      <c r="J10" s="15">
        <f t="shared" si="0"/>
        <v>0.7</v>
      </c>
      <c r="K10" s="4">
        <v>14</v>
      </c>
      <c r="L10" s="4">
        <v>16</v>
      </c>
      <c r="M10" s="4">
        <v>20</v>
      </c>
      <c r="N10" s="4">
        <v>30</v>
      </c>
      <c r="O10" s="4">
        <v>10</v>
      </c>
      <c r="P10" s="4">
        <f t="shared" si="2"/>
        <v>90</v>
      </c>
      <c r="Q10" s="4" t="s">
        <v>35</v>
      </c>
    </row>
    <row r="11" ht="31" customHeight="1" spans="1:17">
      <c r="A11" s="4">
        <v>7</v>
      </c>
      <c r="B11" s="16" t="s">
        <v>23</v>
      </c>
      <c r="C11" s="4" t="s">
        <v>24</v>
      </c>
      <c r="D11" s="5" t="s">
        <v>37</v>
      </c>
      <c r="E11" s="11" t="s">
        <v>38</v>
      </c>
      <c r="F11" s="11">
        <v>25.98</v>
      </c>
      <c r="G11" s="11"/>
      <c r="H11" s="11">
        <f t="shared" si="1"/>
        <v>25.98</v>
      </c>
      <c r="I11" s="11">
        <v>17.08</v>
      </c>
      <c r="J11" s="15">
        <f t="shared" si="0"/>
        <v>0.657428791377983</v>
      </c>
      <c r="K11" s="4">
        <v>13.15</v>
      </c>
      <c r="L11" s="4">
        <v>20</v>
      </c>
      <c r="M11" s="4">
        <v>20</v>
      </c>
      <c r="N11" s="4">
        <v>30</v>
      </c>
      <c r="O11" s="4">
        <v>10</v>
      </c>
      <c r="P11" s="4">
        <f t="shared" si="2"/>
        <v>93.15</v>
      </c>
      <c r="Q11" s="4"/>
    </row>
    <row r="12" ht="31" customHeight="1" spans="1:17">
      <c r="A12" s="4">
        <v>8</v>
      </c>
      <c r="B12" s="16" t="s">
        <v>23</v>
      </c>
      <c r="C12" s="4" t="s">
        <v>24</v>
      </c>
      <c r="D12" s="5" t="s">
        <v>39</v>
      </c>
      <c r="E12" s="11" t="s">
        <v>29</v>
      </c>
      <c r="F12" s="11">
        <v>5</v>
      </c>
      <c r="G12" s="11"/>
      <c r="H12" s="11">
        <f t="shared" si="1"/>
        <v>5</v>
      </c>
      <c r="I12" s="11">
        <v>4.55</v>
      </c>
      <c r="J12" s="15">
        <f t="shared" si="0"/>
        <v>0.91</v>
      </c>
      <c r="K12" s="4">
        <v>18.2</v>
      </c>
      <c r="L12" s="4">
        <v>20</v>
      </c>
      <c r="M12" s="4">
        <v>20</v>
      </c>
      <c r="N12" s="4">
        <v>30</v>
      </c>
      <c r="O12" s="4">
        <v>10</v>
      </c>
      <c r="P12" s="4">
        <f t="shared" si="2"/>
        <v>98.2</v>
      </c>
      <c r="Q12" s="4"/>
    </row>
    <row r="13" ht="43" customHeight="1" spans="1:17">
      <c r="A13" s="4">
        <v>9</v>
      </c>
      <c r="B13" s="16" t="s">
        <v>23</v>
      </c>
      <c r="C13" s="4" t="s">
        <v>24</v>
      </c>
      <c r="D13" s="5" t="s">
        <v>40</v>
      </c>
      <c r="E13" s="11" t="s">
        <v>26</v>
      </c>
      <c r="F13" s="11">
        <v>69</v>
      </c>
      <c r="G13" s="11">
        <v>36</v>
      </c>
      <c r="H13" s="11">
        <v>33</v>
      </c>
      <c r="I13" s="11">
        <v>10.26</v>
      </c>
      <c r="J13" s="15">
        <f t="shared" si="0"/>
        <v>0.310909090909091</v>
      </c>
      <c r="K13" s="4">
        <v>13.4</v>
      </c>
      <c r="L13" s="4">
        <v>19</v>
      </c>
      <c r="M13" s="4">
        <v>20</v>
      </c>
      <c r="N13" s="4">
        <v>30</v>
      </c>
      <c r="O13" s="4">
        <v>10</v>
      </c>
      <c r="P13" s="4">
        <f t="shared" si="2"/>
        <v>92.4</v>
      </c>
      <c r="Q13" s="10" t="s">
        <v>41</v>
      </c>
    </row>
    <row r="14" ht="31" customHeight="1" spans="1:17">
      <c r="A14" s="4">
        <v>10</v>
      </c>
      <c r="B14" s="16" t="s">
        <v>23</v>
      </c>
      <c r="C14" s="4" t="s">
        <v>24</v>
      </c>
      <c r="D14" s="5" t="s">
        <v>42</v>
      </c>
      <c r="E14" s="11" t="s">
        <v>26</v>
      </c>
      <c r="F14" s="11">
        <v>20</v>
      </c>
      <c r="G14" s="11">
        <f>25.67-0.08</f>
        <v>25.59</v>
      </c>
      <c r="H14" s="12">
        <f>F14+G14</f>
        <v>45.59</v>
      </c>
      <c r="I14" s="11">
        <v>44.49</v>
      </c>
      <c r="J14" s="15">
        <f t="shared" si="0"/>
        <v>0.975871901732836</v>
      </c>
      <c r="K14" s="4">
        <v>19.6</v>
      </c>
      <c r="L14" s="4">
        <v>20</v>
      </c>
      <c r="M14" s="4">
        <v>20</v>
      </c>
      <c r="N14" s="4">
        <v>30</v>
      </c>
      <c r="O14" s="4">
        <v>10</v>
      </c>
      <c r="P14" s="4">
        <f t="shared" si="2"/>
        <v>99.6</v>
      </c>
      <c r="Q14" s="4"/>
    </row>
    <row r="15" ht="31" customHeight="1" spans="1:17">
      <c r="A15" s="4">
        <v>11</v>
      </c>
      <c r="B15" s="16" t="s">
        <v>23</v>
      </c>
      <c r="C15" s="4" t="s">
        <v>24</v>
      </c>
      <c r="D15" s="5" t="s">
        <v>43</v>
      </c>
      <c r="E15" s="11" t="s">
        <v>34</v>
      </c>
      <c r="F15" s="11"/>
      <c r="G15" s="11">
        <v>272.5</v>
      </c>
      <c r="H15" s="12">
        <f t="shared" ref="H15:H31" si="3">G15+F15</f>
        <v>272.5</v>
      </c>
      <c r="I15" s="11">
        <v>272.5</v>
      </c>
      <c r="J15" s="15">
        <f t="shared" si="0"/>
        <v>1</v>
      </c>
      <c r="K15" s="4">
        <v>20</v>
      </c>
      <c r="L15" s="4">
        <v>20</v>
      </c>
      <c r="M15" s="4">
        <v>20</v>
      </c>
      <c r="N15" s="4">
        <v>30</v>
      </c>
      <c r="O15" s="4">
        <v>10</v>
      </c>
      <c r="P15" s="4">
        <f t="shared" si="2"/>
        <v>100</v>
      </c>
      <c r="Q15" s="4"/>
    </row>
    <row r="16" ht="31" customHeight="1" spans="1:17">
      <c r="A16" s="4">
        <v>12</v>
      </c>
      <c r="B16" s="16" t="s">
        <v>23</v>
      </c>
      <c r="C16" s="4" t="s">
        <v>24</v>
      </c>
      <c r="D16" s="5" t="s">
        <v>44</v>
      </c>
      <c r="E16" s="11" t="s">
        <v>34</v>
      </c>
      <c r="F16" s="11"/>
      <c r="G16" s="11">
        <f>119.06+150+254.96</f>
        <v>524.02</v>
      </c>
      <c r="H16" s="12">
        <f t="shared" si="3"/>
        <v>524.02</v>
      </c>
      <c r="I16" s="11">
        <f>117.45+147.27+126.5</f>
        <v>391.22</v>
      </c>
      <c r="J16" s="15">
        <f t="shared" si="0"/>
        <v>0.746574558222969</v>
      </c>
      <c r="K16" s="4">
        <v>15</v>
      </c>
      <c r="L16" s="4">
        <v>15</v>
      </c>
      <c r="M16" s="4">
        <v>20</v>
      </c>
      <c r="N16" s="4">
        <v>30</v>
      </c>
      <c r="O16" s="4">
        <v>10</v>
      </c>
      <c r="P16" s="4">
        <f t="shared" si="2"/>
        <v>90</v>
      </c>
      <c r="Q16" s="4" t="s">
        <v>35</v>
      </c>
    </row>
    <row r="17" ht="31" customHeight="1" spans="1:17">
      <c r="A17" s="4">
        <v>13</v>
      </c>
      <c r="B17" s="16" t="s">
        <v>23</v>
      </c>
      <c r="C17" s="4" t="s">
        <v>24</v>
      </c>
      <c r="D17" s="6" t="s">
        <v>45</v>
      </c>
      <c r="E17" s="11" t="s">
        <v>26</v>
      </c>
      <c r="F17" s="11"/>
      <c r="G17" s="11">
        <v>200</v>
      </c>
      <c r="H17" s="12">
        <f t="shared" si="3"/>
        <v>200</v>
      </c>
      <c r="I17" s="11">
        <v>200</v>
      </c>
      <c r="J17" s="15">
        <f t="shared" si="0"/>
        <v>1</v>
      </c>
      <c r="K17" s="4">
        <v>20</v>
      </c>
      <c r="L17" s="4">
        <v>20</v>
      </c>
      <c r="M17" s="4">
        <v>20</v>
      </c>
      <c r="N17" s="4">
        <v>30</v>
      </c>
      <c r="O17" s="4">
        <v>10</v>
      </c>
      <c r="P17" s="4">
        <f t="shared" si="2"/>
        <v>100</v>
      </c>
      <c r="Q17" s="4"/>
    </row>
    <row r="18" hidden="1" spans="1:17">
      <c r="A18" s="4">
        <v>14</v>
      </c>
      <c r="B18" s="16" t="s">
        <v>23</v>
      </c>
      <c r="C18" s="4" t="s">
        <v>24</v>
      </c>
      <c r="D18" s="5" t="s">
        <v>46</v>
      </c>
      <c r="E18" s="11" t="s">
        <v>34</v>
      </c>
      <c r="F18" s="11"/>
      <c r="G18" s="11">
        <v>90.53</v>
      </c>
      <c r="H18" s="12">
        <f t="shared" si="3"/>
        <v>90.53</v>
      </c>
      <c r="I18" s="11">
        <v>0</v>
      </c>
      <c r="J18" s="15">
        <f t="shared" si="0"/>
        <v>0</v>
      </c>
      <c r="K18" s="4"/>
      <c r="L18" s="4"/>
      <c r="M18" s="4"/>
      <c r="N18" s="4"/>
      <c r="O18" s="4"/>
      <c r="P18" s="4">
        <f t="shared" si="2"/>
        <v>0</v>
      </c>
      <c r="Q18" s="4"/>
    </row>
    <row r="19" hidden="1" spans="1:17">
      <c r="A19" s="4">
        <v>15</v>
      </c>
      <c r="B19" s="16" t="s">
        <v>23</v>
      </c>
      <c r="C19" s="4" t="s">
        <v>24</v>
      </c>
      <c r="D19" s="5" t="s">
        <v>47</v>
      </c>
      <c r="E19" s="11" t="s">
        <v>34</v>
      </c>
      <c r="F19" s="11"/>
      <c r="G19" s="11">
        <v>246.39</v>
      </c>
      <c r="H19" s="11">
        <f t="shared" si="3"/>
        <v>246.39</v>
      </c>
      <c r="I19" s="11"/>
      <c r="J19" s="15">
        <f t="shared" si="0"/>
        <v>0</v>
      </c>
      <c r="K19" s="4"/>
      <c r="L19" s="4"/>
      <c r="M19" s="4"/>
      <c r="N19" s="4"/>
      <c r="O19" s="4"/>
      <c r="P19" s="4">
        <f t="shared" si="2"/>
        <v>0</v>
      </c>
      <c r="Q19" s="4"/>
    </row>
    <row r="20" hidden="1" spans="1:17">
      <c r="A20" s="4">
        <v>16</v>
      </c>
      <c r="B20" s="16" t="s">
        <v>23</v>
      </c>
      <c r="C20" s="4" t="s">
        <v>24</v>
      </c>
      <c r="D20" s="5" t="s">
        <v>48</v>
      </c>
      <c r="E20" s="11" t="s">
        <v>26</v>
      </c>
      <c r="F20" s="11"/>
      <c r="G20" s="11">
        <f>6+40.98</f>
        <v>46.98</v>
      </c>
      <c r="H20" s="11">
        <f t="shared" si="3"/>
        <v>46.98</v>
      </c>
      <c r="I20" s="11"/>
      <c r="J20" s="15">
        <f t="shared" si="0"/>
        <v>0</v>
      </c>
      <c r="K20" s="4"/>
      <c r="L20" s="4"/>
      <c r="M20" s="4"/>
      <c r="N20" s="4"/>
      <c r="O20" s="4"/>
      <c r="P20" s="4">
        <f t="shared" si="2"/>
        <v>0</v>
      </c>
      <c r="Q20" s="4"/>
    </row>
    <row r="21" ht="31" customHeight="1" spans="1:17">
      <c r="A21" s="4">
        <v>14</v>
      </c>
      <c r="B21" s="16" t="s">
        <v>23</v>
      </c>
      <c r="C21" s="4" t="s">
        <v>24</v>
      </c>
      <c r="D21" s="5" t="s">
        <v>49</v>
      </c>
      <c r="E21" s="11" t="s">
        <v>26</v>
      </c>
      <c r="F21" s="11"/>
      <c r="G21" s="11">
        <v>58.5</v>
      </c>
      <c r="H21" s="11">
        <f t="shared" si="3"/>
        <v>58.5</v>
      </c>
      <c r="I21" s="11">
        <v>17.55</v>
      </c>
      <c r="J21" s="15">
        <f t="shared" si="0"/>
        <v>0.3</v>
      </c>
      <c r="K21" s="4">
        <v>6</v>
      </c>
      <c r="L21" s="4">
        <v>20</v>
      </c>
      <c r="M21" s="4">
        <v>20</v>
      </c>
      <c r="N21" s="4">
        <v>30</v>
      </c>
      <c r="O21" s="4">
        <v>10</v>
      </c>
      <c r="P21" s="4">
        <f t="shared" si="2"/>
        <v>86</v>
      </c>
      <c r="Q21" s="4" t="s">
        <v>50</v>
      </c>
    </row>
    <row r="22" ht="31" customHeight="1" spans="1:17">
      <c r="A22" s="4">
        <v>15</v>
      </c>
      <c r="B22" s="16" t="s">
        <v>23</v>
      </c>
      <c r="C22" s="4" t="s">
        <v>24</v>
      </c>
      <c r="D22" s="5" t="s">
        <v>51</v>
      </c>
      <c r="E22" s="11" t="s">
        <v>26</v>
      </c>
      <c r="F22" s="11"/>
      <c r="G22" s="11">
        <v>304.94</v>
      </c>
      <c r="H22" s="11">
        <f t="shared" si="3"/>
        <v>304.94</v>
      </c>
      <c r="I22" s="11">
        <v>304.93</v>
      </c>
      <c r="J22" s="15">
        <f t="shared" si="0"/>
        <v>0.999967206663606</v>
      </c>
      <c r="K22" s="4">
        <v>20</v>
      </c>
      <c r="L22" s="4">
        <v>20</v>
      </c>
      <c r="M22" s="4">
        <v>20</v>
      </c>
      <c r="N22" s="4">
        <v>30</v>
      </c>
      <c r="O22" s="4">
        <v>10</v>
      </c>
      <c r="P22" s="4">
        <f t="shared" si="2"/>
        <v>100</v>
      </c>
      <c r="Q22" s="4"/>
    </row>
    <row r="23" ht="31" customHeight="1" spans="1:17">
      <c r="A23" s="4">
        <v>16</v>
      </c>
      <c r="B23" s="16" t="s">
        <v>23</v>
      </c>
      <c r="C23" s="4" t="s">
        <v>24</v>
      </c>
      <c r="D23" s="5" t="s">
        <v>52</v>
      </c>
      <c r="E23" s="11" t="s">
        <v>26</v>
      </c>
      <c r="F23" s="11"/>
      <c r="G23" s="11">
        <v>1970</v>
      </c>
      <c r="H23" s="11">
        <f t="shared" si="3"/>
        <v>1970</v>
      </c>
      <c r="I23" s="11">
        <v>1899.71</v>
      </c>
      <c r="J23" s="15">
        <f t="shared" si="0"/>
        <v>0.964319796954315</v>
      </c>
      <c r="K23" s="4">
        <v>19.2</v>
      </c>
      <c r="L23" s="4">
        <v>20</v>
      </c>
      <c r="M23" s="4">
        <v>20</v>
      </c>
      <c r="N23" s="4">
        <v>30</v>
      </c>
      <c r="O23" s="4">
        <v>10</v>
      </c>
      <c r="P23" s="4">
        <f t="shared" si="2"/>
        <v>99.2</v>
      </c>
      <c r="Q23" s="4"/>
    </row>
    <row r="24" ht="31" customHeight="1" spans="1:17">
      <c r="A24" s="4">
        <v>17</v>
      </c>
      <c r="B24" s="16" t="s">
        <v>23</v>
      </c>
      <c r="C24" s="4" t="s">
        <v>24</v>
      </c>
      <c r="D24" s="5" t="s">
        <v>53</v>
      </c>
      <c r="E24" s="11" t="s">
        <v>26</v>
      </c>
      <c r="F24" s="11"/>
      <c r="G24" s="11">
        <v>39.58</v>
      </c>
      <c r="H24" s="11">
        <f t="shared" si="3"/>
        <v>39.58</v>
      </c>
      <c r="I24" s="11">
        <v>39.58</v>
      </c>
      <c r="J24" s="15">
        <f t="shared" si="0"/>
        <v>1</v>
      </c>
      <c r="K24" s="4">
        <v>20</v>
      </c>
      <c r="L24" s="4">
        <v>20</v>
      </c>
      <c r="M24" s="4">
        <v>20</v>
      </c>
      <c r="N24" s="4">
        <v>30</v>
      </c>
      <c r="O24" s="4">
        <v>10</v>
      </c>
      <c r="P24" s="4">
        <f t="shared" si="2"/>
        <v>100</v>
      </c>
      <c r="Q24" s="4"/>
    </row>
    <row r="25" ht="31" customHeight="1" spans="1:17">
      <c r="A25" s="4">
        <v>18</v>
      </c>
      <c r="B25" s="16" t="s">
        <v>23</v>
      </c>
      <c r="C25" s="4" t="s">
        <v>24</v>
      </c>
      <c r="D25" s="5" t="s">
        <v>54</v>
      </c>
      <c r="E25" s="11" t="s">
        <v>26</v>
      </c>
      <c r="F25" s="11"/>
      <c r="G25" s="11">
        <v>5</v>
      </c>
      <c r="H25" s="11">
        <f t="shared" si="3"/>
        <v>5</v>
      </c>
      <c r="I25" s="11">
        <v>5</v>
      </c>
      <c r="J25" s="15">
        <f t="shared" si="0"/>
        <v>1</v>
      </c>
      <c r="K25" s="4">
        <v>20</v>
      </c>
      <c r="L25" s="4">
        <v>20</v>
      </c>
      <c r="M25" s="4">
        <v>20</v>
      </c>
      <c r="N25" s="4">
        <v>30</v>
      </c>
      <c r="O25" s="4">
        <v>10</v>
      </c>
      <c r="P25" s="4">
        <f t="shared" si="2"/>
        <v>100</v>
      </c>
      <c r="Q25" s="4"/>
    </row>
    <row r="26" hidden="1" spans="1:17">
      <c r="A26" s="4">
        <v>22</v>
      </c>
      <c r="B26" s="16" t="s">
        <v>23</v>
      </c>
      <c r="C26" s="4" t="s">
        <v>24</v>
      </c>
      <c r="D26" s="5" t="s">
        <v>55</v>
      </c>
      <c r="E26" s="11" t="s">
        <v>26</v>
      </c>
      <c r="F26" s="11"/>
      <c r="G26" s="11">
        <v>200</v>
      </c>
      <c r="H26" s="11">
        <f t="shared" si="3"/>
        <v>200</v>
      </c>
      <c r="I26" s="11">
        <v>0</v>
      </c>
      <c r="J26" s="15">
        <f t="shared" si="0"/>
        <v>0</v>
      </c>
      <c r="K26" s="4"/>
      <c r="L26" s="4"/>
      <c r="M26" s="4"/>
      <c r="N26" s="4"/>
      <c r="O26" s="4"/>
      <c r="P26" s="4">
        <f t="shared" si="2"/>
        <v>0</v>
      </c>
      <c r="Q26" s="4"/>
    </row>
    <row r="27" hidden="1" spans="1:17">
      <c r="A27" s="4">
        <v>23</v>
      </c>
      <c r="B27" s="16" t="s">
        <v>23</v>
      </c>
      <c r="C27" s="4" t="s">
        <v>24</v>
      </c>
      <c r="D27" s="5" t="s">
        <v>55</v>
      </c>
      <c r="E27" s="11" t="s">
        <v>26</v>
      </c>
      <c r="F27" s="11"/>
      <c r="G27" s="11">
        <v>30</v>
      </c>
      <c r="H27" s="11">
        <f t="shared" si="3"/>
        <v>30</v>
      </c>
      <c r="I27" s="11">
        <v>0</v>
      </c>
      <c r="J27" s="15">
        <f t="shared" si="0"/>
        <v>0</v>
      </c>
      <c r="K27" s="4"/>
      <c r="L27" s="4"/>
      <c r="M27" s="4"/>
      <c r="N27" s="4"/>
      <c r="O27" s="4"/>
      <c r="P27" s="4">
        <f t="shared" si="2"/>
        <v>0</v>
      </c>
      <c r="Q27" s="4"/>
    </row>
    <row r="28" ht="31" customHeight="1" spans="1:17">
      <c r="A28" s="4">
        <v>19</v>
      </c>
      <c r="B28" s="16" t="s">
        <v>23</v>
      </c>
      <c r="C28" s="4" t="s">
        <v>24</v>
      </c>
      <c r="D28" s="5" t="s">
        <v>55</v>
      </c>
      <c r="E28" s="11" t="s">
        <v>26</v>
      </c>
      <c r="F28" s="11"/>
      <c r="G28" s="11">
        <v>30</v>
      </c>
      <c r="H28" s="11">
        <f t="shared" si="3"/>
        <v>30</v>
      </c>
      <c r="I28" s="11">
        <v>30</v>
      </c>
      <c r="J28" s="15">
        <f t="shared" si="0"/>
        <v>1</v>
      </c>
      <c r="K28" s="4">
        <v>20</v>
      </c>
      <c r="L28" s="4">
        <v>20</v>
      </c>
      <c r="M28" s="4">
        <v>15</v>
      </c>
      <c r="N28" s="4">
        <v>30</v>
      </c>
      <c r="O28" s="4">
        <v>10</v>
      </c>
      <c r="P28" s="4">
        <f t="shared" si="2"/>
        <v>95</v>
      </c>
      <c r="Q28" s="4"/>
    </row>
    <row r="29" hidden="1" spans="1:17">
      <c r="A29" s="4">
        <v>25</v>
      </c>
      <c r="B29" s="16" t="s">
        <v>23</v>
      </c>
      <c r="C29" s="4" t="s">
        <v>24</v>
      </c>
      <c r="D29" s="5" t="s">
        <v>56</v>
      </c>
      <c r="E29" s="11" t="s">
        <v>34</v>
      </c>
      <c r="F29" s="11"/>
      <c r="G29" s="11">
        <v>105</v>
      </c>
      <c r="H29" s="11">
        <f t="shared" si="3"/>
        <v>105</v>
      </c>
      <c r="I29" s="11">
        <v>0</v>
      </c>
      <c r="J29" s="15">
        <f t="shared" si="0"/>
        <v>0</v>
      </c>
      <c r="K29" s="4"/>
      <c r="L29" s="4"/>
      <c r="M29" s="4"/>
      <c r="N29" s="4"/>
      <c r="O29" s="4"/>
      <c r="P29" s="4">
        <f t="shared" si="2"/>
        <v>0</v>
      </c>
      <c r="Q29" s="4"/>
    </row>
    <row r="30" ht="31" customHeight="1" spans="1:17">
      <c r="A30" s="4">
        <v>20</v>
      </c>
      <c r="B30" s="16" t="s">
        <v>23</v>
      </c>
      <c r="C30" s="4" t="s">
        <v>24</v>
      </c>
      <c r="D30" s="5" t="s">
        <v>57</v>
      </c>
      <c r="E30" s="11" t="s">
        <v>34</v>
      </c>
      <c r="F30" s="11"/>
      <c r="G30" s="11">
        <v>146.95</v>
      </c>
      <c r="H30" s="11">
        <f t="shared" si="3"/>
        <v>146.95</v>
      </c>
      <c r="I30" s="11">
        <v>145.53</v>
      </c>
      <c r="J30" s="15">
        <f t="shared" si="0"/>
        <v>0.990336849268459</v>
      </c>
      <c r="K30" s="4">
        <v>19.8</v>
      </c>
      <c r="L30" s="4">
        <v>20</v>
      </c>
      <c r="M30" s="4">
        <v>20</v>
      </c>
      <c r="N30" s="4">
        <v>30</v>
      </c>
      <c r="O30" s="4">
        <v>10</v>
      </c>
      <c r="P30" s="4">
        <f t="shared" si="2"/>
        <v>99.8</v>
      </c>
      <c r="Q30" s="4"/>
    </row>
    <row r="31" hidden="1" spans="1:17">
      <c r="A31" s="4">
        <v>27</v>
      </c>
      <c r="B31" s="16" t="s">
        <v>23</v>
      </c>
      <c r="C31" s="4" t="s">
        <v>24</v>
      </c>
      <c r="D31" s="5" t="s">
        <v>58</v>
      </c>
      <c r="E31" s="11" t="s">
        <v>26</v>
      </c>
      <c r="F31" s="11"/>
      <c r="G31" s="11">
        <v>26</v>
      </c>
      <c r="H31" s="11">
        <f t="shared" si="3"/>
        <v>26</v>
      </c>
      <c r="I31" s="11"/>
      <c r="J31" s="15">
        <f t="shared" si="0"/>
        <v>0</v>
      </c>
      <c r="K31" s="4"/>
      <c r="L31" s="4"/>
      <c r="M31" s="4"/>
      <c r="N31" s="4"/>
      <c r="O31" s="4"/>
      <c r="P31" s="4">
        <f t="shared" si="2"/>
        <v>0</v>
      </c>
      <c r="Q31" s="4"/>
    </row>
    <row r="32" ht="31" customHeight="1" spans="1:17">
      <c r="A32" s="4">
        <v>21</v>
      </c>
      <c r="B32" s="16" t="s">
        <v>23</v>
      </c>
      <c r="C32" s="4" t="s">
        <v>24</v>
      </c>
      <c r="D32" s="5" t="s">
        <v>59</v>
      </c>
      <c r="E32" s="11" t="s">
        <v>26</v>
      </c>
      <c r="F32" s="11"/>
      <c r="G32" s="11">
        <v>20</v>
      </c>
      <c r="H32" s="11">
        <v>20</v>
      </c>
      <c r="I32" s="11">
        <v>20</v>
      </c>
      <c r="J32" s="15">
        <f t="shared" si="0"/>
        <v>1</v>
      </c>
      <c r="K32" s="4">
        <v>20</v>
      </c>
      <c r="L32" s="4">
        <v>20</v>
      </c>
      <c r="M32" s="4">
        <v>20</v>
      </c>
      <c r="N32" s="4">
        <v>30</v>
      </c>
      <c r="O32" s="4">
        <v>10</v>
      </c>
      <c r="P32" s="4">
        <f t="shared" si="2"/>
        <v>100</v>
      </c>
      <c r="Q32" s="4"/>
    </row>
    <row r="33" hidden="1" spans="1:17">
      <c r="A33" s="4">
        <v>29</v>
      </c>
      <c r="B33" s="16" t="s">
        <v>23</v>
      </c>
      <c r="C33" s="4" t="s">
        <v>24</v>
      </c>
      <c r="D33" s="5" t="s">
        <v>60</v>
      </c>
      <c r="E33" s="11" t="s">
        <v>34</v>
      </c>
      <c r="F33" s="11"/>
      <c r="G33" s="11">
        <v>2</v>
      </c>
      <c r="H33" s="11">
        <f>G33+F33</f>
        <v>2</v>
      </c>
      <c r="I33" s="11"/>
      <c r="J33" s="15">
        <f t="shared" si="0"/>
        <v>0</v>
      </c>
      <c r="K33" s="4"/>
      <c r="L33" s="4"/>
      <c r="M33" s="4"/>
      <c r="N33" s="4"/>
      <c r="O33" s="4"/>
      <c r="P33" s="4">
        <f t="shared" si="2"/>
        <v>0</v>
      </c>
      <c r="Q33" s="4"/>
    </row>
    <row r="34" hidden="1" spans="1:17">
      <c r="A34" s="4">
        <v>30</v>
      </c>
      <c r="B34" s="16" t="s">
        <v>23</v>
      </c>
      <c r="C34" s="4" t="s">
        <v>24</v>
      </c>
      <c r="D34" s="5" t="s">
        <v>44</v>
      </c>
      <c r="E34" s="11" t="s">
        <v>34</v>
      </c>
      <c r="F34" s="11"/>
      <c r="G34" s="11">
        <v>1</v>
      </c>
      <c r="H34" s="11">
        <f>G34+F34</f>
        <v>1</v>
      </c>
      <c r="I34" s="11"/>
      <c r="J34" s="15">
        <f t="shared" si="0"/>
        <v>0</v>
      </c>
      <c r="K34" s="4"/>
      <c r="L34" s="4"/>
      <c r="M34" s="4"/>
      <c r="N34" s="4"/>
      <c r="O34" s="4"/>
      <c r="P34" s="4">
        <f t="shared" si="2"/>
        <v>0</v>
      </c>
      <c r="Q34" s="4"/>
    </row>
    <row r="35" hidden="1" spans="1:17">
      <c r="A35" s="4">
        <v>31</v>
      </c>
      <c r="B35" s="16" t="s">
        <v>23</v>
      </c>
      <c r="C35" s="4" t="s">
        <v>24</v>
      </c>
      <c r="D35" s="5" t="s">
        <v>44</v>
      </c>
      <c r="E35" s="11" t="s">
        <v>34</v>
      </c>
      <c r="F35" s="11"/>
      <c r="G35" s="11">
        <v>3</v>
      </c>
      <c r="H35" s="11">
        <f>G35+F35</f>
        <v>3</v>
      </c>
      <c r="I35" s="11"/>
      <c r="J35" s="15">
        <f t="shared" si="0"/>
        <v>0</v>
      </c>
      <c r="K35" s="4"/>
      <c r="L35" s="4"/>
      <c r="M35" s="4"/>
      <c r="N35" s="4"/>
      <c r="O35" s="4"/>
      <c r="P35" s="4">
        <f t="shared" si="2"/>
        <v>0</v>
      </c>
      <c r="Q35" s="4"/>
    </row>
    <row r="36" ht="31" customHeight="1" spans="1:17">
      <c r="A36" s="4">
        <v>22</v>
      </c>
      <c r="B36" s="16" t="s">
        <v>23</v>
      </c>
      <c r="C36" s="4" t="s">
        <v>24</v>
      </c>
      <c r="D36" s="5" t="s">
        <v>61</v>
      </c>
      <c r="E36" s="11" t="s">
        <v>34</v>
      </c>
      <c r="F36" s="11"/>
      <c r="G36" s="11">
        <v>5</v>
      </c>
      <c r="H36" s="11">
        <f>G36+F36</f>
        <v>5</v>
      </c>
      <c r="I36" s="11">
        <v>4.96</v>
      </c>
      <c r="J36" s="15">
        <f t="shared" si="0"/>
        <v>0.992</v>
      </c>
      <c r="K36" s="4">
        <v>19.8</v>
      </c>
      <c r="L36" s="4">
        <v>20</v>
      </c>
      <c r="M36" s="4">
        <v>20</v>
      </c>
      <c r="N36" s="4">
        <v>30</v>
      </c>
      <c r="O36" s="4">
        <v>10</v>
      </c>
      <c r="P36" s="4">
        <f t="shared" si="2"/>
        <v>99.8</v>
      </c>
      <c r="Q36" s="4"/>
    </row>
    <row r="37" hidden="1" spans="1:17">
      <c r="A37" s="4">
        <v>33</v>
      </c>
      <c r="B37" s="16" t="s">
        <v>23</v>
      </c>
      <c r="C37" s="4" t="s">
        <v>24</v>
      </c>
      <c r="D37" s="5" t="s">
        <v>62</v>
      </c>
      <c r="E37" s="11" t="s">
        <v>34</v>
      </c>
      <c r="F37" s="11"/>
      <c r="G37" s="11">
        <v>12897</v>
      </c>
      <c r="H37" s="11">
        <f>G37+F37</f>
        <v>12897</v>
      </c>
      <c r="I37" s="11">
        <v>12897</v>
      </c>
      <c r="J37" s="15">
        <f t="shared" si="0"/>
        <v>1</v>
      </c>
      <c r="K37" s="4"/>
      <c r="L37" s="4"/>
      <c r="M37" s="4"/>
      <c r="N37" s="4"/>
      <c r="O37" s="4"/>
      <c r="P37" s="4">
        <f t="shared" si="2"/>
        <v>0</v>
      </c>
      <c r="Q37" s="4"/>
    </row>
    <row r="38" hidden="1" spans="8:9">
      <c r="H38">
        <f>SUBTOTAL(9,H5:H36)</f>
        <v>4815.77</v>
      </c>
      <c r="I38">
        <f>SUBTOTAL(9,I5:I36)</f>
        <v>3643.19</v>
      </c>
    </row>
  </sheetData>
  <autoFilter xmlns:etc="http://www.wps.cn/officeDocument/2017/etCustomData" ref="A4:Q37" etc:filterBottomFollowUsedRange="0">
    <extLst/>
  </autoFilter>
  <mergeCells count="11">
    <mergeCell ref="A1:Q1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700694444444445" right="0.700694444444445" top="0.751388888888889" bottom="0.751388888888889" header="0.298611111111111" footer="0.298611111111111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2025-02-21T19:07:00Z</dcterms:created>
  <dcterms:modified xsi:type="dcterms:W3CDTF">2025-04-10T16:33:59Z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CE410313D9A793ACEA4AB5675D3D2340_41</vt:lpwstr>
  </property>
  <property fmtid="{D5CDD505-2E9C-101B-9397-08002B2CF9AE}" pid="3" name="KSOProductBuildVer">
    <vt:lpwstr>2052-12.8.2.1116</vt:lpwstr>
  </property>
</Properties>
</file>