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26" i="3" l="1"/>
  <c r="C29" i="3" s="1"/>
  <c r="F20" i="3"/>
  <c r="F29" i="3" s="1"/>
  <c r="C15" i="3"/>
  <c r="F12" i="3"/>
  <c r="F15" i="3" s="1"/>
  <c r="C12" i="3"/>
  <c r="F28" i="2"/>
  <c r="F29" i="2" s="1"/>
  <c r="C28" i="2"/>
  <c r="F30" i="2" s="1"/>
  <c r="F25" i="2"/>
  <c r="C25" i="2"/>
  <c r="F16" i="2"/>
  <c r="C16" i="2"/>
  <c r="C13" i="2"/>
  <c r="F8" i="2"/>
  <c r="F13" i="2" s="1"/>
  <c r="K34" i="1"/>
  <c r="J34" i="1" s="1"/>
  <c r="D33" i="1"/>
  <c r="C33" i="1"/>
  <c r="K29" i="1"/>
  <c r="J29" i="1" s="1"/>
  <c r="D29" i="1"/>
  <c r="C29" i="1"/>
  <c r="K28" i="1"/>
  <c r="J28" i="1" s="1"/>
  <c r="D28" i="1"/>
  <c r="C28" i="1"/>
  <c r="M27" i="1"/>
  <c r="M31" i="1" s="1"/>
  <c r="K26" i="1"/>
  <c r="J26" i="1"/>
  <c r="D26" i="1"/>
  <c r="C26" i="1" s="1"/>
  <c r="K25" i="1"/>
  <c r="J25" i="1"/>
  <c r="K24" i="1"/>
  <c r="J24" i="1" s="1"/>
  <c r="K23" i="1"/>
  <c r="J23" i="1" s="1"/>
  <c r="K22" i="1"/>
  <c r="J22" i="1" s="1"/>
  <c r="K21" i="1"/>
  <c r="J21" i="1"/>
  <c r="K20" i="1"/>
  <c r="J20" i="1" s="1"/>
  <c r="D20" i="1"/>
  <c r="C20" i="1"/>
  <c r="K19" i="1"/>
  <c r="J19" i="1" s="1"/>
  <c r="D19" i="1"/>
  <c r="C19" i="1" s="1"/>
  <c r="K18" i="1"/>
  <c r="J18" i="1" s="1"/>
  <c r="D18" i="1"/>
  <c r="C18" i="1" s="1"/>
  <c r="N17" i="1"/>
  <c r="M17" i="1"/>
  <c r="L17" i="1"/>
  <c r="K17" i="1" s="1"/>
  <c r="J17" i="1" s="1"/>
  <c r="D17" i="1"/>
  <c r="C17" i="1" s="1"/>
  <c r="K16" i="1"/>
  <c r="J16" i="1" s="1"/>
  <c r="K15" i="1"/>
  <c r="J15" i="1"/>
  <c r="D15" i="1"/>
  <c r="C15" i="1"/>
  <c r="K14" i="1"/>
  <c r="J14" i="1" s="1"/>
  <c r="D14" i="1"/>
  <c r="C14" i="1" s="1"/>
  <c r="K13" i="1"/>
  <c r="J13" i="1"/>
  <c r="D13" i="1"/>
  <c r="C13" i="1" s="1"/>
  <c r="K12" i="1"/>
  <c r="J12" i="1" s="1"/>
  <c r="D12" i="1"/>
  <c r="C12" i="1" s="1"/>
  <c r="K11" i="1"/>
  <c r="J11" i="1" s="1"/>
  <c r="G11" i="1"/>
  <c r="F11" i="1"/>
  <c r="E11" i="1"/>
  <c r="D11" i="1" s="1"/>
  <c r="C11" i="1" s="1"/>
  <c r="K10" i="1"/>
  <c r="J10" i="1" s="1"/>
  <c r="D10" i="1"/>
  <c r="C10" i="1"/>
  <c r="K9" i="1"/>
  <c r="J9" i="1" s="1"/>
  <c r="D9" i="1"/>
  <c r="C9" i="1" s="1"/>
  <c r="N8" i="1"/>
  <c r="M8" i="1"/>
  <c r="K8" i="1" s="1"/>
  <c r="J8" i="1" s="1"/>
  <c r="J7" i="1" s="1"/>
  <c r="L8" i="1"/>
  <c r="D8" i="1"/>
  <c r="C8" i="1" s="1"/>
  <c r="C7" i="1" s="1"/>
  <c r="N7" i="1"/>
  <c r="N27" i="1" s="1"/>
  <c r="N31" i="1" s="1"/>
  <c r="M7" i="1"/>
  <c r="G7" i="1"/>
  <c r="G27" i="1" s="1"/>
  <c r="G31" i="1" s="1"/>
  <c r="F7" i="1"/>
  <c r="F27" i="1" s="1"/>
  <c r="E7" i="1"/>
  <c r="E27" i="1" s="1"/>
  <c r="E31" i="1" s="1"/>
  <c r="F16" i="3" l="1"/>
  <c r="F17" i="3" s="1"/>
  <c r="D7" i="1"/>
  <c r="L7" i="1"/>
  <c r="L27" i="1" s="1"/>
  <c r="F26" i="3"/>
  <c r="F17" i="2"/>
  <c r="F30" i="3"/>
  <c r="F31" i="3"/>
  <c r="F18" i="2"/>
  <c r="E35" i="1"/>
  <c r="K27" i="1"/>
  <c r="J27" i="1" s="1"/>
  <c r="L31" i="1"/>
  <c r="L32" i="1" s="1"/>
  <c r="G35" i="1"/>
  <c r="N33" i="1"/>
  <c r="N35" i="1" s="1"/>
  <c r="N32" i="1"/>
  <c r="F31" i="1"/>
  <c r="D27" i="1"/>
  <c r="C27" i="1" s="1"/>
  <c r="K7" i="1"/>
  <c r="L33" i="1" l="1"/>
  <c r="F35" i="1"/>
  <c r="D35" i="1" s="1"/>
  <c r="C35" i="1" s="1"/>
  <c r="M33" i="1"/>
  <c r="M35" i="1" s="1"/>
  <c r="M32" i="1"/>
  <c r="K31" i="1"/>
  <c r="J31" i="1" s="1"/>
  <c r="L35" i="1"/>
  <c r="D31" i="1"/>
  <c r="K33" i="1" l="1"/>
  <c r="J33" i="1" s="1"/>
  <c r="K32" i="1"/>
  <c r="C31" i="1"/>
  <c r="J32" i="1" s="1"/>
  <c r="K35" i="1"/>
  <c r="J35" i="1" s="1"/>
</calcChain>
</file>

<file path=xl/sharedStrings.xml><?xml version="1.0" encoding="utf-8"?>
<sst xmlns="http://schemas.openxmlformats.org/spreadsheetml/2006/main" count="227" uniqueCount="124">
  <si>
    <t>职工基本医疗保险基金收支表</t>
  </si>
  <si>
    <t>年报02表</t>
  </si>
  <si>
    <t>单位：</t>
  </si>
  <si>
    <t>东西湖区医疗保险办公室</t>
  </si>
  <si>
    <t>2021年</t>
  </si>
  <si>
    <t>单位：元</t>
  </si>
  <si>
    <t>项目</t>
  </si>
  <si>
    <t>合  计</t>
  </si>
  <si>
    <t>职工基本医疗保险（统账结合）</t>
  </si>
  <si>
    <t>职工基本医疗保险单建统筹基金</t>
  </si>
  <si>
    <t xml:space="preserve">小计
</t>
  </si>
  <si>
    <t>统筹基金</t>
  </si>
  <si>
    <t>个人账户基金</t>
  </si>
  <si>
    <t>1</t>
  </si>
  <si>
    <t>一、基本医疗保险费收入</t>
  </si>
  <si>
    <t>一、基本医疗保险待遇支出</t>
  </si>
  <si>
    <t>2</t>
  </si>
  <si>
    <t xml:space="preserve">  （一）单位缴费</t>
  </si>
  <si>
    <t xml:space="preserve"> （一）在职职工医疗保险待遇支出</t>
  </si>
  <si>
    <t>3</t>
  </si>
  <si>
    <t>其中：生育保险收入</t>
  </si>
  <si>
    <t>其中：（1）住院支出</t>
  </si>
  <si>
    <t>4</t>
  </si>
  <si>
    <t xml:space="preserve">  （二）个人缴费</t>
  </si>
  <si>
    <t xml:space="preserve">      （2）门诊大病</t>
  </si>
  <si>
    <t>——</t>
  </si>
  <si>
    <t>5</t>
  </si>
  <si>
    <t>二、利息收入</t>
  </si>
  <si>
    <t xml:space="preserve">      （3）门诊统筹</t>
  </si>
  <si>
    <t>6</t>
  </si>
  <si>
    <t xml:space="preserve">    （一）定期利息</t>
  </si>
  <si>
    <t xml:space="preserve">      （4）普通门诊支出</t>
  </si>
  <si>
    <t>7</t>
  </si>
  <si>
    <t xml:space="preserve">    （二）活期利息</t>
  </si>
  <si>
    <t xml:space="preserve">      （5）定点药店医药费支出</t>
  </si>
  <si>
    <t>8</t>
  </si>
  <si>
    <t>三、财政补贴收入</t>
  </si>
  <si>
    <t xml:space="preserve">      （6）生育医疗费支出</t>
  </si>
  <si>
    <t>9</t>
  </si>
  <si>
    <t>其中：对医保基金负担新冠病毒疫苗及接种费用的补助</t>
  </si>
  <si>
    <t xml:space="preserve">      （7）生育津贴支出</t>
  </si>
  <si>
    <t xml:space="preserve">      （8）其他</t>
  </si>
  <si>
    <t>四、其他收入</t>
  </si>
  <si>
    <t xml:space="preserve">  (二)退休人员医疗保险待遇支出</t>
  </si>
  <si>
    <t xml:space="preserve">         其中：滞纳金</t>
  </si>
  <si>
    <t xml:space="preserve">      （1）住院支出</t>
  </si>
  <si>
    <t>五、待转保险费收入</t>
  </si>
  <si>
    <t>六、待转利息收入</t>
  </si>
  <si>
    <t xml:space="preserve">      （5）定点药店医药费</t>
  </si>
  <si>
    <t xml:space="preserve">      （6）其他</t>
  </si>
  <si>
    <t>二、其他支出</t>
  </si>
  <si>
    <t>其中：划转长期护理保险支出</t>
  </si>
  <si>
    <t>七、转移收入</t>
  </si>
  <si>
    <t>三、转移支出</t>
  </si>
  <si>
    <t>小      计</t>
  </si>
  <si>
    <t>八、上级补助收入</t>
  </si>
  <si>
    <t>四、补助下级支出</t>
  </si>
  <si>
    <t>九、下级上解收入</t>
  </si>
  <si>
    <t>五、上解上级支出</t>
  </si>
  <si>
    <t>本年收入合计</t>
  </si>
  <si>
    <t>本年支出合计</t>
  </si>
  <si>
    <t>本年收支结余</t>
  </si>
  <si>
    <t>十、上年结余</t>
  </si>
  <si>
    <t>六、滚存结余</t>
  </si>
  <si>
    <t xml:space="preserve">    其中：待转基金</t>
  </si>
  <si>
    <t>总      计</t>
  </si>
  <si>
    <t xml:space="preserve">    1.根据《关于印发&lt;社会保险基金财务制度&gt;的通知》财社〔2017〕144号，职工基本医保统筹基金待遇支出包括住院费用支出、门诊大病和门诊统筹费用支出，</t>
  </si>
  <si>
    <t>包含生育医疗费用支出和生育津贴支出；职工基本医保个人账户待遇支出包括门诊费用支出、住院费用支出、在定点零售药店发生的医药费用支出；</t>
  </si>
  <si>
    <t xml:space="preserve">    2.开展长期护理保险制度试点的统筹地区，划转长期护理保险基金的支出在“划转长期护理保险支出”中列支。     </t>
  </si>
  <si>
    <t xml:space="preserve">    3.纵向公式：1=2+4；5=6+7；21=1+5+8+11+13+14+20；25=21+22+23；29=25+27；
               31=32+33+34+35+36+37+38+39；40=41+42+43+44+45+46；50=30+47+49；54=50+51+52；58=54+56；</t>
  </si>
  <si>
    <t xml:space="preserve">    5.横向公式：合计=小计+单建统筹基金；小计=基本医疗保险统筹+医疗保险个人账户；</t>
  </si>
  <si>
    <t>其他说明：表样中黄色显示为计算公式不需要录入。白色显示单元格需要录入。</t>
  </si>
  <si>
    <t xml:space="preserve">         蓝色无占位符‘--’单元格为取数公式，系统自动取数，不需要录入。蓝色有占位符‘--’单元格不用录入。</t>
  </si>
  <si>
    <t>其他医疗保险基金收支表</t>
  </si>
  <si>
    <t>年报 05-1表</t>
  </si>
  <si>
    <t>单位:元</t>
  </si>
  <si>
    <t>项      目</t>
  </si>
  <si>
    <t>金      额</t>
  </si>
  <si>
    <t>一、离休人员医疗保障基金</t>
  </si>
  <si>
    <t xml:space="preserve">   （一）离休人员医疗保险费收入</t>
  </si>
  <si>
    <t xml:space="preserve">   （一）医疗费支出</t>
  </si>
  <si>
    <t xml:space="preserve">   （二）利息收入</t>
  </si>
  <si>
    <t xml:space="preserve">      其中：住院支出</t>
  </si>
  <si>
    <t xml:space="preserve">   （三）财政补贴收入</t>
  </si>
  <si>
    <t xml:space="preserve">            门诊支出</t>
  </si>
  <si>
    <t xml:space="preserve">   （四）其他收入</t>
  </si>
  <si>
    <t xml:space="preserve">            其他</t>
  </si>
  <si>
    <t xml:space="preserve">   （二）其他支出</t>
  </si>
  <si>
    <t>收入小计</t>
  </si>
  <si>
    <t>支出小计</t>
  </si>
  <si>
    <t xml:space="preserve">   （五）上级补助收入</t>
  </si>
  <si>
    <t xml:space="preserve">   （三）补助下级支出</t>
  </si>
  <si>
    <t xml:space="preserve">   （六）下级上解收入</t>
  </si>
  <si>
    <t xml:space="preserve">   （四）上解上级支出</t>
  </si>
  <si>
    <t xml:space="preserve">   （七）上年结余</t>
  </si>
  <si>
    <t xml:space="preserve">   （五）滚存结余</t>
  </si>
  <si>
    <t>二、伤残人员医疗保障基金</t>
  </si>
  <si>
    <t xml:space="preserve">   （一）伤残人员医疗保险费收入</t>
  </si>
  <si>
    <t xml:space="preserve">   （一）伤残人员医疗费支出</t>
  </si>
  <si>
    <t>注：纵向公式：7=2+3+4+5；10=7+8+9；19=15+16+17+18；22=19+20+21；31=26+30；34=31+32+33；35=10-34；36=12+35；43=39+42；</t>
  </si>
  <si>
    <t xml:space="preserve">             46=43+44+45；48=24+47；</t>
  </si>
  <si>
    <t xml:space="preserve">          蓝色无占位符‘--’单元格为取数公式，系统自动取数，不需要录入。蓝色有占位符‘--’单元格不用录入。</t>
  </si>
  <si>
    <t>年报05-2表</t>
  </si>
  <si>
    <t>三、公务员医疗补助基金</t>
  </si>
  <si>
    <t xml:space="preserve">    （一）公务员医疗保险费收入</t>
  </si>
  <si>
    <t xml:space="preserve">    （一）公务员医疗补助支出</t>
  </si>
  <si>
    <t xml:space="preserve">    （二）利息收入</t>
  </si>
  <si>
    <t xml:space="preserve">    （三）财政补贴收入</t>
  </si>
  <si>
    <t xml:space="preserve">    （四）其他收入</t>
  </si>
  <si>
    <t xml:space="preserve">    （二）其他支出</t>
  </si>
  <si>
    <t xml:space="preserve">    （五）上级补助收入</t>
  </si>
  <si>
    <t xml:space="preserve">    （三）补助下级支出</t>
  </si>
  <si>
    <t xml:space="preserve">    （六 ）下级上解收入</t>
  </si>
  <si>
    <t xml:space="preserve">    （四）上解上级支出</t>
  </si>
  <si>
    <t xml:space="preserve">    （七）上年结余</t>
  </si>
  <si>
    <t xml:space="preserve">    （五）滚存结余</t>
  </si>
  <si>
    <t>四、补充医疗保险基金</t>
  </si>
  <si>
    <t xml:space="preserve">    （一）补充医疗保险费收入</t>
  </si>
  <si>
    <t xml:space="preserve">    （一）补充医疗医保险费支出</t>
  </si>
  <si>
    <t xml:space="preserve">    （二）购买商业保险大额保险支出</t>
  </si>
  <si>
    <t xml:space="preserve">    （三）其他支出</t>
  </si>
  <si>
    <t xml:space="preserve">    （六）下级上解收入</t>
  </si>
  <si>
    <t>注：纵向公式：6=2+3+4+5；9=6+7+8；31=27+30；34=31+32+33；35=9-34；36=11+35；20=14+15+16+17；</t>
  </si>
  <si>
    <t xml:space="preserve">             23=20+21+22；45=39+43+44；48=45+46+47；49=23-48；50=25+49；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</si>
</sst>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;\-#,##0.00"/>
    <numFmt numFmtId="177" formatCode="#,##0.000_ ;\-#,##0.000"/>
  </numFmts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23"/>
      <color indexed="8"/>
      <name val="宋体"/>
      <charset val="134"/>
    </font>
    <font>
      <sz val="23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sz val="23"/>
      <color indexed="8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80FFFF"/>
        <bgColor indexed="64"/>
      </patternFill>
    </fill>
    <fill>
      <patternFill patternType="solid">
        <fgColor rgb="FFFFFF8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6">
    <xf numFmtId="0" fontId="0" fillId="0" borderId="0" xfId="0">
      <alignment vertical="center"/>
    </xf>
    <xf numFmtId="0" fontId="0" fillId="0" borderId="0" xfId="0" applyAlignment="1"/>
    <xf numFmtId="0" fontId="5" fillId="2" borderId="0" xfId="1" applyFont="1" applyFill="1" applyBorder="1" applyAlignment="1">
      <alignment horizontal="right" vertical="center"/>
    </xf>
    <xf numFmtId="0" fontId="6" fillId="2" borderId="0" xfId="1" applyFont="1" applyFill="1" applyBorder="1"/>
    <xf numFmtId="0" fontId="5" fillId="2" borderId="0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right" vertical="center"/>
    </xf>
    <xf numFmtId="0" fontId="5" fillId="2" borderId="1" xfId="1" applyFont="1" applyFill="1" applyBorder="1" applyAlignment="1">
      <alignment horizontal="left" vertical="center"/>
    </xf>
    <xf numFmtId="0" fontId="6" fillId="2" borderId="1" xfId="1" applyFont="1" applyFill="1" applyBorder="1"/>
    <xf numFmtId="0" fontId="5" fillId="2" borderId="1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left" vertical="center"/>
    </xf>
    <xf numFmtId="176" fontId="5" fillId="4" borderId="2" xfId="1" applyNumberFormat="1" applyFont="1" applyFill="1" applyBorder="1" applyAlignment="1">
      <alignment horizontal="right" vertical="center"/>
    </xf>
    <xf numFmtId="176" fontId="5" fillId="2" borderId="2" xfId="1" applyNumberFormat="1" applyFont="1" applyFill="1" applyBorder="1" applyAlignment="1">
      <alignment horizontal="right" vertical="center"/>
    </xf>
    <xf numFmtId="176" fontId="5" fillId="3" borderId="2" xfId="1" applyNumberFormat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left" vertical="center" wrapText="1"/>
    </xf>
    <xf numFmtId="0" fontId="5" fillId="3" borderId="3" xfId="1" applyFont="1" applyFill="1" applyBorder="1" applyAlignment="1">
      <alignment horizontal="left" vertical="center" wrapText="1"/>
    </xf>
    <xf numFmtId="176" fontId="5" fillId="3" borderId="3" xfId="1" applyNumberFormat="1" applyFont="1" applyFill="1" applyBorder="1" applyAlignment="1">
      <alignment horizontal="right" vertical="center"/>
    </xf>
    <xf numFmtId="0" fontId="5" fillId="3" borderId="4" xfId="1" applyFont="1" applyFill="1" applyBorder="1" applyAlignment="1">
      <alignment horizontal="left" vertical="center"/>
    </xf>
    <xf numFmtId="176" fontId="5" fillId="4" borderId="4" xfId="1" applyNumberFormat="1" applyFont="1" applyFill="1" applyBorder="1" applyAlignment="1">
      <alignment horizontal="right" vertical="center"/>
    </xf>
    <xf numFmtId="176" fontId="5" fillId="2" borderId="4" xfId="1" applyNumberFormat="1" applyFont="1" applyFill="1" applyBorder="1" applyAlignment="1">
      <alignment horizontal="right" vertical="center"/>
    </xf>
    <xf numFmtId="0" fontId="5" fillId="3" borderId="3" xfId="1" applyFont="1" applyFill="1" applyBorder="1" applyAlignment="1">
      <alignment horizontal="left" vertical="center"/>
    </xf>
    <xf numFmtId="176" fontId="5" fillId="4" borderId="3" xfId="1" applyNumberFormat="1" applyFont="1" applyFill="1" applyBorder="1" applyAlignment="1">
      <alignment horizontal="right" vertical="center"/>
    </xf>
    <xf numFmtId="176" fontId="5" fillId="2" borderId="3" xfId="1" applyNumberFormat="1" applyFont="1" applyFill="1" applyBorder="1" applyAlignment="1">
      <alignment horizontal="right" vertical="center"/>
    </xf>
    <xf numFmtId="0" fontId="5" fillId="3" borderId="5" xfId="1" applyFont="1" applyFill="1" applyBorder="1" applyAlignment="1">
      <alignment horizontal="center" vertical="center"/>
    </xf>
    <xf numFmtId="0" fontId="6" fillId="3" borderId="6" xfId="1" applyFont="1" applyFill="1" applyBorder="1"/>
    <xf numFmtId="0" fontId="6" fillId="3" borderId="7" xfId="1" applyFont="1" applyFill="1" applyBorder="1"/>
    <xf numFmtId="177" fontId="5" fillId="2" borderId="2" xfId="1" applyNumberFormat="1" applyFont="1" applyFill="1" applyBorder="1" applyAlignment="1">
      <alignment horizontal="right" vertical="center"/>
    </xf>
    <xf numFmtId="0" fontId="6" fillId="3" borderId="8" xfId="1" applyFont="1" applyFill="1" applyBorder="1"/>
    <xf numFmtId="0" fontId="6" fillId="3" borderId="9" xfId="1" applyFont="1" applyFill="1" applyBorder="1"/>
    <xf numFmtId="176" fontId="5" fillId="3" borderId="2" xfId="1" applyNumberFormat="1" applyFont="1" applyFill="1" applyBorder="1" applyAlignment="1">
      <alignment horizontal="right" vertical="center"/>
    </xf>
    <xf numFmtId="0" fontId="7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176" fontId="5" fillId="4" borderId="6" xfId="1" applyNumberFormat="1" applyFont="1" applyFill="1" applyBorder="1" applyAlignment="1">
      <alignment horizontal="right" vertical="center"/>
    </xf>
    <xf numFmtId="0" fontId="6" fillId="0" borderId="0" xfId="1" applyFont="1" applyFill="1" applyBorder="1"/>
    <xf numFmtId="0" fontId="7" fillId="2" borderId="0" xfId="1" applyFont="1" applyFill="1" applyBorder="1" applyAlignment="1">
      <alignment horizontal="center" vertical="center"/>
    </xf>
    <xf numFmtId="49" fontId="5" fillId="2" borderId="1" xfId="1" applyNumberFormat="1" applyFont="1" applyFill="1" applyBorder="1" applyAlignment="1">
      <alignment horizontal="left" vertical="center" wrapText="1"/>
    </xf>
    <xf numFmtId="0" fontId="5" fillId="3" borderId="10" xfId="1" applyFont="1" applyFill="1" applyBorder="1" applyAlignment="1">
      <alignment horizontal="left" vertical="center"/>
    </xf>
    <xf numFmtId="0" fontId="5" fillId="3" borderId="12" xfId="1" applyFont="1" applyFill="1" applyBorder="1" applyAlignment="1">
      <alignment horizontal="center" vertical="center"/>
    </xf>
    <xf numFmtId="0" fontId="5" fillId="3" borderId="12" xfId="1" applyFont="1" applyFill="1" applyBorder="1" applyAlignment="1">
      <alignment horizontal="left" vertical="center"/>
    </xf>
    <xf numFmtId="176" fontId="5" fillId="2" borderId="12" xfId="1" applyNumberFormat="1" applyFont="1" applyFill="1" applyBorder="1" applyAlignment="1">
      <alignment horizontal="right" vertical="center"/>
    </xf>
    <xf numFmtId="176" fontId="5" fillId="3" borderId="12" xfId="1" applyNumberFormat="1" applyFont="1" applyFill="1" applyBorder="1" applyAlignment="1">
      <alignment horizontal="right" vertical="center"/>
    </xf>
    <xf numFmtId="0" fontId="5" fillId="3" borderId="4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/>
    </xf>
    <xf numFmtId="0" fontId="5" fillId="3" borderId="2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left" vertical="center"/>
    </xf>
    <xf numFmtId="176" fontId="5" fillId="2" borderId="0" xfId="1" applyNumberFormat="1" applyFont="1" applyFill="1" applyBorder="1" applyAlignment="1">
      <alignment horizontal="left" vertical="center"/>
    </xf>
    <xf numFmtId="0" fontId="5" fillId="2" borderId="0" xfId="1" applyFont="1" applyFill="1" applyBorder="1" applyAlignment="1">
      <alignment horizontal="left" vertical="center" wrapText="1"/>
    </xf>
    <xf numFmtId="0" fontId="8" fillId="2" borderId="0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right" vertical="center"/>
    </xf>
    <xf numFmtId="0" fontId="5" fillId="2" borderId="11" xfId="1" applyFont="1" applyFill="1" applyBorder="1" applyAlignment="1">
      <alignment horizontal="left" vertical="center"/>
    </xf>
    <xf numFmtId="176" fontId="5" fillId="2" borderId="11" xfId="1" applyNumberFormat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/>
    </xf>
  </cellXfs>
  <cellStyles count="2">
    <cellStyle name="Normal" xfId="1"/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workbookViewId="0">
      <selection activeCell="C22" sqref="C22"/>
    </sheetView>
  </sheetViews>
  <sheetFormatPr defaultRowHeight="13.5" x14ac:dyDescent="0.15"/>
  <cols>
    <col min="1" max="1" width="7" customWidth="1"/>
    <col min="2" max="7" width="24.375" customWidth="1"/>
    <col min="8" max="8" width="7.875" customWidth="1"/>
    <col min="9" max="14" width="23.125" customWidth="1"/>
  </cols>
  <sheetData>
    <row r="1" spans="1:15" ht="28.5" x14ac:dyDescent="0.3">
      <c r="A1" s="44" t="s">
        <v>0</v>
      </c>
      <c r="B1" s="44"/>
      <c r="C1" s="44"/>
      <c r="D1" s="45"/>
      <c r="E1" s="44"/>
      <c r="F1" s="44"/>
      <c r="G1" s="44"/>
      <c r="H1" s="44"/>
      <c r="I1" s="44"/>
      <c r="J1" s="44"/>
      <c r="K1" s="45"/>
      <c r="L1" s="44"/>
      <c r="M1" s="44"/>
      <c r="N1" s="44"/>
      <c r="O1" s="1"/>
    </row>
    <row r="2" spans="1:15" x14ac:dyDescent="0.15">
      <c r="A2" s="2"/>
      <c r="B2" s="2"/>
      <c r="C2" s="2"/>
      <c r="D2" s="3"/>
      <c r="E2" s="2"/>
      <c r="F2" s="2"/>
      <c r="G2" s="2"/>
      <c r="H2" s="4"/>
      <c r="I2" s="2"/>
      <c r="J2" s="2"/>
      <c r="K2" s="3"/>
      <c r="L2" s="2"/>
      <c r="M2" s="2"/>
      <c r="N2" s="2"/>
      <c r="O2" s="1"/>
    </row>
    <row r="3" spans="1:15" x14ac:dyDescent="0.15">
      <c r="A3" s="2"/>
      <c r="B3" s="2"/>
      <c r="C3" s="2"/>
      <c r="D3" s="3"/>
      <c r="E3" s="2"/>
      <c r="F3" s="2"/>
      <c r="G3" s="2"/>
      <c r="H3" s="4"/>
      <c r="I3" s="2"/>
      <c r="J3" s="2"/>
      <c r="K3" s="3"/>
      <c r="L3" s="2"/>
      <c r="M3" s="2"/>
      <c r="N3" s="2" t="s">
        <v>1</v>
      </c>
      <c r="O3" s="1"/>
    </row>
    <row r="4" spans="1:15" x14ac:dyDescent="0.15">
      <c r="A4" s="5" t="s">
        <v>2</v>
      </c>
      <c r="B4" s="6" t="s">
        <v>3</v>
      </c>
      <c r="C4" s="5"/>
      <c r="D4" s="7"/>
      <c r="E4" s="5"/>
      <c r="F4" s="8"/>
      <c r="G4" s="5" t="s">
        <v>4</v>
      </c>
      <c r="H4" s="6"/>
      <c r="I4" s="5"/>
      <c r="J4" s="8"/>
      <c r="K4" s="7"/>
      <c r="L4" s="8"/>
      <c r="M4" s="8"/>
      <c r="N4" s="5" t="s">
        <v>5</v>
      </c>
      <c r="O4" s="1"/>
    </row>
    <row r="5" spans="1:15" x14ac:dyDescent="0.15">
      <c r="A5" s="46" t="s">
        <v>6</v>
      </c>
      <c r="B5" s="46"/>
      <c r="C5" s="46" t="s">
        <v>7</v>
      </c>
      <c r="D5" s="46" t="s">
        <v>8</v>
      </c>
      <c r="E5" s="46"/>
      <c r="F5" s="46"/>
      <c r="G5" s="47" t="s">
        <v>9</v>
      </c>
      <c r="H5" s="46" t="s">
        <v>6</v>
      </c>
      <c r="I5" s="46"/>
      <c r="J5" s="46" t="s">
        <v>7</v>
      </c>
      <c r="K5" s="46" t="s">
        <v>8</v>
      </c>
      <c r="L5" s="46"/>
      <c r="M5" s="46"/>
      <c r="N5" s="47" t="s">
        <v>9</v>
      </c>
      <c r="O5" s="1"/>
    </row>
    <row r="6" spans="1:15" ht="24" x14ac:dyDescent="0.15">
      <c r="A6" s="46"/>
      <c r="B6" s="46"/>
      <c r="C6" s="46"/>
      <c r="D6" s="9" t="s">
        <v>10</v>
      </c>
      <c r="E6" s="10" t="s">
        <v>11</v>
      </c>
      <c r="F6" s="10" t="s">
        <v>12</v>
      </c>
      <c r="G6" s="47"/>
      <c r="H6" s="46"/>
      <c r="I6" s="46"/>
      <c r="J6" s="46"/>
      <c r="K6" s="9" t="s">
        <v>10</v>
      </c>
      <c r="L6" s="10" t="s">
        <v>11</v>
      </c>
      <c r="M6" s="10" t="s">
        <v>12</v>
      </c>
      <c r="N6" s="47"/>
      <c r="O6" s="1"/>
    </row>
    <row r="7" spans="1:15" x14ac:dyDescent="0.15">
      <c r="A7" s="10" t="s">
        <v>13</v>
      </c>
      <c r="B7" s="11" t="s">
        <v>14</v>
      </c>
      <c r="C7" s="12">
        <f>C8+C10</f>
        <v>1368593522.03</v>
      </c>
      <c r="D7" s="12">
        <f>D8+D10</f>
        <v>1368593522.03</v>
      </c>
      <c r="E7" s="12">
        <f>E8+E10</f>
        <v>583000821.26999998</v>
      </c>
      <c r="F7" s="12">
        <f>F8+F10</f>
        <v>785592700.75999999</v>
      </c>
      <c r="G7" s="12">
        <f>G8+G10</f>
        <v>0</v>
      </c>
      <c r="H7" s="10">
        <v>30</v>
      </c>
      <c r="I7" s="11" t="s">
        <v>15</v>
      </c>
      <c r="J7" s="12">
        <f>J8+J17</f>
        <v>612221446.73000002</v>
      </c>
      <c r="K7" s="12">
        <f>K8+K17</f>
        <v>612221446.73000002</v>
      </c>
      <c r="L7" s="12">
        <f>L8+L17</f>
        <v>308926988.56999999</v>
      </c>
      <c r="M7" s="12">
        <f>M8+M17</f>
        <v>303294458.15999997</v>
      </c>
      <c r="N7" s="12">
        <f>N8+N17</f>
        <v>0</v>
      </c>
      <c r="O7" s="1"/>
    </row>
    <row r="8" spans="1:15" x14ac:dyDescent="0.15">
      <c r="A8" s="10" t="s">
        <v>16</v>
      </c>
      <c r="B8" s="11" t="s">
        <v>17</v>
      </c>
      <c r="C8" s="12">
        <f t="shared" ref="C8:C15" si="0">D8+G8</f>
        <v>1138594197.0799999</v>
      </c>
      <c r="D8" s="12">
        <f t="shared" ref="D8:D15" si="1">E8+F8</f>
        <v>1138594197.0799999</v>
      </c>
      <c r="E8" s="13">
        <v>583000821.26999998</v>
      </c>
      <c r="F8" s="13">
        <v>555593375.80999994</v>
      </c>
      <c r="G8" s="13">
        <v>0</v>
      </c>
      <c r="H8" s="10">
        <v>31</v>
      </c>
      <c r="I8" s="11" t="s">
        <v>18</v>
      </c>
      <c r="J8" s="12">
        <f>K8+N8</f>
        <v>444664784.98000002</v>
      </c>
      <c r="K8" s="12">
        <f>L8+M8</f>
        <v>444664784.98000002</v>
      </c>
      <c r="L8" s="12">
        <f>L9+L10+L11+L13+L14+L15+L16</f>
        <v>232403502.19</v>
      </c>
      <c r="M8" s="12">
        <f>M9+M12+M13+M14+M16</f>
        <v>212261282.78999999</v>
      </c>
      <c r="N8" s="12">
        <f>N9+N10+N11+N14+N15+N16</f>
        <v>0</v>
      </c>
      <c r="O8" s="1"/>
    </row>
    <row r="9" spans="1:15" x14ac:dyDescent="0.15">
      <c r="A9" s="10" t="s">
        <v>19</v>
      </c>
      <c r="B9" s="11" t="s">
        <v>20</v>
      </c>
      <c r="C9" s="12">
        <f t="shared" si="0"/>
        <v>0</v>
      </c>
      <c r="D9" s="12">
        <f t="shared" si="1"/>
        <v>0</v>
      </c>
      <c r="E9" s="13">
        <v>0</v>
      </c>
      <c r="F9" s="13">
        <v>0</v>
      </c>
      <c r="G9" s="13">
        <v>0</v>
      </c>
      <c r="H9" s="10">
        <v>32</v>
      </c>
      <c r="I9" s="11" t="s">
        <v>21</v>
      </c>
      <c r="J9" s="12">
        <f>K9+N9</f>
        <v>158629484.25</v>
      </c>
      <c r="K9" s="12">
        <f>L9+M9</f>
        <v>158629484.25</v>
      </c>
      <c r="L9" s="13">
        <v>143267721.56</v>
      </c>
      <c r="M9" s="13">
        <v>15361762.689999999</v>
      </c>
      <c r="N9" s="13">
        <v>0</v>
      </c>
      <c r="O9" s="1"/>
    </row>
    <row r="10" spans="1:15" x14ac:dyDescent="0.15">
      <c r="A10" s="10" t="s">
        <v>22</v>
      </c>
      <c r="B10" s="11" t="s">
        <v>23</v>
      </c>
      <c r="C10" s="12">
        <f t="shared" si="0"/>
        <v>229999324.94999999</v>
      </c>
      <c r="D10" s="12">
        <f t="shared" si="1"/>
        <v>229999324.94999999</v>
      </c>
      <c r="E10" s="13">
        <v>0</v>
      </c>
      <c r="F10" s="13">
        <v>229999324.94999999</v>
      </c>
      <c r="G10" s="13">
        <v>0</v>
      </c>
      <c r="H10" s="10">
        <v>33</v>
      </c>
      <c r="I10" s="11" t="s">
        <v>24</v>
      </c>
      <c r="J10" s="12">
        <f>K10+N10</f>
        <v>33426408.48</v>
      </c>
      <c r="K10" s="12">
        <f>L10</f>
        <v>33426408.48</v>
      </c>
      <c r="L10" s="13">
        <v>33426408.48</v>
      </c>
      <c r="M10" s="14" t="s">
        <v>25</v>
      </c>
      <c r="N10" s="13">
        <v>0</v>
      </c>
      <c r="O10" s="1"/>
    </row>
    <row r="11" spans="1:15" x14ac:dyDescent="0.15">
      <c r="A11" s="10" t="s">
        <v>26</v>
      </c>
      <c r="B11" s="11" t="s">
        <v>27</v>
      </c>
      <c r="C11" s="12">
        <f t="shared" si="0"/>
        <v>6827018.1299999999</v>
      </c>
      <c r="D11" s="12">
        <f t="shared" si="1"/>
        <v>6827018.1299999999</v>
      </c>
      <c r="E11" s="12">
        <f>E12+E13</f>
        <v>0</v>
      </c>
      <c r="F11" s="12">
        <f>F12+F13</f>
        <v>6827018.1299999999</v>
      </c>
      <c r="G11" s="12">
        <f>G12+G13</f>
        <v>0</v>
      </c>
      <c r="H11" s="10">
        <v>34</v>
      </c>
      <c r="I11" s="11" t="s">
        <v>28</v>
      </c>
      <c r="J11" s="12">
        <f>K11+N11</f>
        <v>0</v>
      </c>
      <c r="K11" s="12">
        <f>L11</f>
        <v>0</v>
      </c>
      <c r="L11" s="13">
        <v>0</v>
      </c>
      <c r="M11" s="14" t="s">
        <v>25</v>
      </c>
      <c r="N11" s="13">
        <v>0</v>
      </c>
      <c r="O11" s="1"/>
    </row>
    <row r="12" spans="1:15" x14ac:dyDescent="0.15">
      <c r="A12" s="10" t="s">
        <v>29</v>
      </c>
      <c r="B12" s="11" t="s">
        <v>30</v>
      </c>
      <c r="C12" s="12">
        <f t="shared" si="0"/>
        <v>0</v>
      </c>
      <c r="D12" s="12">
        <f t="shared" si="1"/>
        <v>0</v>
      </c>
      <c r="E12" s="13">
        <v>0</v>
      </c>
      <c r="F12" s="13">
        <v>0</v>
      </c>
      <c r="G12" s="13">
        <v>0</v>
      </c>
      <c r="H12" s="10">
        <v>35</v>
      </c>
      <c r="I12" s="11" t="s">
        <v>31</v>
      </c>
      <c r="J12" s="12">
        <f>K12</f>
        <v>70900984.780000001</v>
      </c>
      <c r="K12" s="12">
        <f>M12</f>
        <v>70900984.780000001</v>
      </c>
      <c r="L12" s="14" t="s">
        <v>25</v>
      </c>
      <c r="M12" s="13">
        <v>70900984.780000001</v>
      </c>
      <c r="N12" s="14" t="s">
        <v>25</v>
      </c>
      <c r="O12" s="1"/>
    </row>
    <row r="13" spans="1:15" x14ac:dyDescent="0.15">
      <c r="A13" s="10" t="s">
        <v>32</v>
      </c>
      <c r="B13" s="11" t="s">
        <v>33</v>
      </c>
      <c r="C13" s="12">
        <f t="shared" si="0"/>
        <v>6827018.1299999999</v>
      </c>
      <c r="D13" s="12">
        <f t="shared" si="1"/>
        <v>6827018.1299999999</v>
      </c>
      <c r="E13" s="13">
        <v>0</v>
      </c>
      <c r="F13" s="13">
        <v>6827018.1299999999</v>
      </c>
      <c r="G13" s="13">
        <v>0</v>
      </c>
      <c r="H13" s="10">
        <v>36</v>
      </c>
      <c r="I13" s="11" t="s">
        <v>34</v>
      </c>
      <c r="J13" s="12">
        <f>K13</f>
        <v>125998535.31999999</v>
      </c>
      <c r="K13" s="12">
        <f>M13+L13</f>
        <v>125998535.31999999</v>
      </c>
      <c r="L13" s="13">
        <v>0</v>
      </c>
      <c r="M13" s="13">
        <v>125998535.31999999</v>
      </c>
      <c r="N13" s="14" t="s">
        <v>25</v>
      </c>
      <c r="O13" s="1"/>
    </row>
    <row r="14" spans="1:15" x14ac:dyDescent="0.15">
      <c r="A14" s="10" t="s">
        <v>35</v>
      </c>
      <c r="B14" s="15" t="s">
        <v>36</v>
      </c>
      <c r="C14" s="12">
        <f t="shared" si="0"/>
        <v>10130000</v>
      </c>
      <c r="D14" s="12">
        <f t="shared" si="1"/>
        <v>10130000</v>
      </c>
      <c r="E14" s="13">
        <v>10130000</v>
      </c>
      <c r="F14" s="13">
        <v>0</v>
      </c>
      <c r="G14" s="13">
        <v>0</v>
      </c>
      <c r="H14" s="10">
        <v>37</v>
      </c>
      <c r="I14" s="11" t="s">
        <v>37</v>
      </c>
      <c r="J14" s="12">
        <f t="shared" ref="J14:J20" si="2">K14+N14</f>
        <v>16663505.66</v>
      </c>
      <c r="K14" s="12">
        <f>L14+M14</f>
        <v>16663505.66</v>
      </c>
      <c r="L14" s="13">
        <v>16663505.66</v>
      </c>
      <c r="M14" s="13">
        <v>0</v>
      </c>
      <c r="N14" s="13">
        <v>0</v>
      </c>
      <c r="O14" s="1"/>
    </row>
    <row r="15" spans="1:15" ht="24" x14ac:dyDescent="0.15">
      <c r="A15" s="10" t="s">
        <v>38</v>
      </c>
      <c r="B15" s="15" t="s">
        <v>39</v>
      </c>
      <c r="C15" s="12">
        <f t="shared" si="0"/>
        <v>10130000</v>
      </c>
      <c r="D15" s="12">
        <f t="shared" si="1"/>
        <v>10130000</v>
      </c>
      <c r="E15" s="13">
        <v>10130000</v>
      </c>
      <c r="F15" s="13">
        <v>0</v>
      </c>
      <c r="G15" s="13">
        <v>0</v>
      </c>
      <c r="H15" s="10">
        <v>38</v>
      </c>
      <c r="I15" s="11" t="s">
        <v>40</v>
      </c>
      <c r="J15" s="12">
        <f t="shared" si="2"/>
        <v>39045866.490000002</v>
      </c>
      <c r="K15" s="12">
        <f>L15</f>
        <v>39045866.490000002</v>
      </c>
      <c r="L15" s="13">
        <v>39045866.490000002</v>
      </c>
      <c r="M15" s="14" t="s">
        <v>25</v>
      </c>
      <c r="N15" s="13">
        <v>0</v>
      </c>
      <c r="O15" s="1"/>
    </row>
    <row r="16" spans="1:15" x14ac:dyDescent="0.15">
      <c r="A16" s="10">
        <v>10</v>
      </c>
      <c r="B16" s="16"/>
      <c r="C16" s="17"/>
      <c r="D16" s="17"/>
      <c r="E16" s="17"/>
      <c r="F16" s="17"/>
      <c r="G16" s="17"/>
      <c r="H16" s="10">
        <v>39</v>
      </c>
      <c r="I16" s="11" t="s">
        <v>41</v>
      </c>
      <c r="J16" s="12">
        <f t="shared" si="2"/>
        <v>0</v>
      </c>
      <c r="K16" s="12">
        <f>L16+M16</f>
        <v>0</v>
      </c>
      <c r="L16" s="13">
        <v>0</v>
      </c>
      <c r="M16" s="13">
        <v>0</v>
      </c>
      <c r="N16" s="13">
        <v>0</v>
      </c>
      <c r="O16" s="1"/>
    </row>
    <row r="17" spans="1:15" x14ac:dyDescent="0.15">
      <c r="A17" s="10">
        <v>11</v>
      </c>
      <c r="B17" s="18" t="s">
        <v>42</v>
      </c>
      <c r="C17" s="19">
        <f>D17+G17</f>
        <v>0</v>
      </c>
      <c r="D17" s="19">
        <f>E17+F17</f>
        <v>0</v>
      </c>
      <c r="E17" s="20">
        <v>0</v>
      </c>
      <c r="F17" s="20">
        <v>0</v>
      </c>
      <c r="G17" s="20">
        <v>0</v>
      </c>
      <c r="H17" s="10">
        <v>40</v>
      </c>
      <c r="I17" s="11" t="s">
        <v>43</v>
      </c>
      <c r="J17" s="12">
        <f t="shared" si="2"/>
        <v>167556661.75</v>
      </c>
      <c r="K17" s="12">
        <f>L17+M17</f>
        <v>167556661.75</v>
      </c>
      <c r="L17" s="12">
        <f>L18+L19+L20+L23</f>
        <v>76523486.379999995</v>
      </c>
      <c r="M17" s="12">
        <f>M18+M21+M22+M23</f>
        <v>91033175.370000005</v>
      </c>
      <c r="N17" s="12">
        <f>N18+N19+N20</f>
        <v>0</v>
      </c>
      <c r="O17" s="1"/>
    </row>
    <row r="18" spans="1:15" x14ac:dyDescent="0.15">
      <c r="A18" s="10">
        <v>12</v>
      </c>
      <c r="B18" s="11" t="s">
        <v>44</v>
      </c>
      <c r="C18" s="12">
        <f>D18+G18</f>
        <v>0</v>
      </c>
      <c r="D18" s="12">
        <f>E18+F18</f>
        <v>0</v>
      </c>
      <c r="E18" s="13">
        <v>0</v>
      </c>
      <c r="F18" s="13">
        <v>0</v>
      </c>
      <c r="G18" s="13">
        <v>0</v>
      </c>
      <c r="H18" s="10">
        <v>41</v>
      </c>
      <c r="I18" s="11" t="s">
        <v>45</v>
      </c>
      <c r="J18" s="12">
        <f t="shared" si="2"/>
        <v>68655300.319999993</v>
      </c>
      <c r="K18" s="12">
        <f>L18+M18</f>
        <v>68655300.319999993</v>
      </c>
      <c r="L18" s="13">
        <v>62034494.719999999</v>
      </c>
      <c r="M18" s="13">
        <v>6620805.5999999996</v>
      </c>
      <c r="N18" s="13">
        <v>0</v>
      </c>
      <c r="O18" s="1"/>
    </row>
    <row r="19" spans="1:15" x14ac:dyDescent="0.15">
      <c r="A19" s="10">
        <v>13</v>
      </c>
      <c r="B19" s="11" t="s">
        <v>46</v>
      </c>
      <c r="C19" s="12">
        <f>D19+G19</f>
        <v>0</v>
      </c>
      <c r="D19" s="12">
        <f>E19+F19</f>
        <v>0</v>
      </c>
      <c r="E19" s="13">
        <v>0</v>
      </c>
      <c r="F19" s="13">
        <v>0</v>
      </c>
      <c r="G19" s="13">
        <v>0</v>
      </c>
      <c r="H19" s="10">
        <v>42</v>
      </c>
      <c r="I19" s="11" t="s">
        <v>24</v>
      </c>
      <c r="J19" s="12">
        <f t="shared" si="2"/>
        <v>14488991.66</v>
      </c>
      <c r="K19" s="12">
        <f>L19</f>
        <v>14488991.66</v>
      </c>
      <c r="L19" s="13">
        <v>14488991.66</v>
      </c>
      <c r="M19" s="14" t="s">
        <v>25</v>
      </c>
      <c r="N19" s="13">
        <v>0</v>
      </c>
      <c r="O19" s="1"/>
    </row>
    <row r="20" spans="1:15" x14ac:dyDescent="0.15">
      <c r="A20" s="10">
        <v>14</v>
      </c>
      <c r="B20" s="21" t="s">
        <v>47</v>
      </c>
      <c r="C20" s="22">
        <f>D20+G20</f>
        <v>0</v>
      </c>
      <c r="D20" s="22">
        <f>E20+F20</f>
        <v>0</v>
      </c>
      <c r="E20" s="23">
        <v>0</v>
      </c>
      <c r="F20" s="23">
        <v>0</v>
      </c>
      <c r="G20" s="23">
        <v>0</v>
      </c>
      <c r="H20" s="10">
        <v>43</v>
      </c>
      <c r="I20" s="11" t="s">
        <v>28</v>
      </c>
      <c r="J20" s="12">
        <f t="shared" si="2"/>
        <v>0</v>
      </c>
      <c r="K20" s="12">
        <f>L20</f>
        <v>0</v>
      </c>
      <c r="L20" s="13">
        <v>0</v>
      </c>
      <c r="M20" s="14" t="s">
        <v>25</v>
      </c>
      <c r="N20" s="13">
        <v>0</v>
      </c>
      <c r="O20" s="1"/>
    </row>
    <row r="21" spans="1:15" x14ac:dyDescent="0.15">
      <c r="A21" s="24">
        <v>15</v>
      </c>
      <c r="B21" s="25"/>
      <c r="C21" s="25"/>
      <c r="D21" s="25"/>
      <c r="E21" s="25"/>
      <c r="F21" s="25"/>
      <c r="G21" s="26"/>
      <c r="H21" s="10">
        <v>44</v>
      </c>
      <c r="I21" s="11" t="s">
        <v>31</v>
      </c>
      <c r="J21" s="12">
        <f>K21</f>
        <v>30348752.52</v>
      </c>
      <c r="K21" s="12">
        <f>M21</f>
        <v>30348752.52</v>
      </c>
      <c r="L21" s="14" t="s">
        <v>25</v>
      </c>
      <c r="M21" s="13">
        <v>30348752.52</v>
      </c>
      <c r="N21" s="14" t="s">
        <v>25</v>
      </c>
      <c r="O21" s="1"/>
    </row>
    <row r="22" spans="1:15" x14ac:dyDescent="0.15">
      <c r="A22" s="24">
        <v>16</v>
      </c>
      <c r="B22" s="25"/>
      <c r="C22" s="25"/>
      <c r="D22" s="25"/>
      <c r="E22" s="25"/>
      <c r="F22" s="25"/>
      <c r="G22" s="26"/>
      <c r="H22" s="10">
        <v>45</v>
      </c>
      <c r="I22" s="11" t="s">
        <v>48</v>
      </c>
      <c r="J22" s="12">
        <f>K22</f>
        <v>54063617.25</v>
      </c>
      <c r="K22" s="12">
        <f>M22</f>
        <v>54063617.25</v>
      </c>
      <c r="L22" s="14" t="s">
        <v>25</v>
      </c>
      <c r="M22" s="13">
        <v>54063617.25</v>
      </c>
      <c r="N22" s="14" t="s">
        <v>25</v>
      </c>
      <c r="O22" s="1"/>
    </row>
    <row r="23" spans="1:15" x14ac:dyDescent="0.15">
      <c r="A23" s="24">
        <v>17</v>
      </c>
      <c r="B23" s="25"/>
      <c r="C23" s="25"/>
      <c r="D23" s="25"/>
      <c r="E23" s="25"/>
      <c r="F23" s="25"/>
      <c r="G23" s="26"/>
      <c r="H23" s="10">
        <v>46</v>
      </c>
      <c r="I23" s="11" t="s">
        <v>49</v>
      </c>
      <c r="J23" s="12">
        <f>K23</f>
        <v>0</v>
      </c>
      <c r="K23" s="12">
        <f>L23+M23</f>
        <v>0</v>
      </c>
      <c r="L23" s="13">
        <v>0</v>
      </c>
      <c r="M23" s="13">
        <v>0</v>
      </c>
      <c r="N23" s="14" t="s">
        <v>25</v>
      </c>
      <c r="O23" s="1"/>
    </row>
    <row r="24" spans="1:15" x14ac:dyDescent="0.15">
      <c r="A24" s="24">
        <v>18</v>
      </c>
      <c r="B24" s="25"/>
      <c r="C24" s="25"/>
      <c r="D24" s="25"/>
      <c r="E24" s="25"/>
      <c r="F24" s="25"/>
      <c r="G24" s="26"/>
      <c r="H24" s="10">
        <v>47</v>
      </c>
      <c r="I24" s="11" t="s">
        <v>50</v>
      </c>
      <c r="J24" s="12">
        <f>K24+N24</f>
        <v>31702447.059999999</v>
      </c>
      <c r="K24" s="12">
        <f>L24+M24</f>
        <v>31702447.059999999</v>
      </c>
      <c r="L24" s="13">
        <v>31702447.059999999</v>
      </c>
      <c r="M24" s="13">
        <v>0</v>
      </c>
      <c r="N24" s="27">
        <v>0</v>
      </c>
      <c r="O24" s="1"/>
    </row>
    <row r="25" spans="1:15" x14ac:dyDescent="0.15">
      <c r="A25" s="24">
        <v>19</v>
      </c>
      <c r="B25" s="28"/>
      <c r="C25" s="28"/>
      <c r="D25" s="28"/>
      <c r="E25" s="28"/>
      <c r="F25" s="28"/>
      <c r="G25" s="29"/>
      <c r="H25" s="10">
        <v>48</v>
      </c>
      <c r="I25" s="11" t="s">
        <v>51</v>
      </c>
      <c r="J25" s="12">
        <f>K25+N25</f>
        <v>0</v>
      </c>
      <c r="K25" s="12">
        <f>L25+M25</f>
        <v>0</v>
      </c>
      <c r="L25" s="13">
        <v>0</v>
      </c>
      <c r="M25" s="13">
        <v>0</v>
      </c>
      <c r="N25" s="13">
        <v>0</v>
      </c>
      <c r="O25" s="1"/>
    </row>
    <row r="26" spans="1:15" x14ac:dyDescent="0.15">
      <c r="A26" s="10">
        <v>20</v>
      </c>
      <c r="B26" s="11" t="s">
        <v>52</v>
      </c>
      <c r="C26" s="12">
        <f>D26</f>
        <v>4153814.15</v>
      </c>
      <c r="D26" s="12">
        <f>F26</f>
        <v>4153814.15</v>
      </c>
      <c r="E26" s="30"/>
      <c r="F26" s="13">
        <v>4153814.15</v>
      </c>
      <c r="G26" s="30"/>
      <c r="H26" s="10">
        <v>49</v>
      </c>
      <c r="I26" s="11" t="s">
        <v>53</v>
      </c>
      <c r="J26" s="12">
        <f>K26</f>
        <v>7953315.0300000003</v>
      </c>
      <c r="K26" s="12">
        <f>M26</f>
        <v>7953315.0300000003</v>
      </c>
      <c r="L26" s="14" t="s">
        <v>25</v>
      </c>
      <c r="M26" s="13">
        <v>7953315.0300000003</v>
      </c>
      <c r="N26" s="14" t="s">
        <v>25</v>
      </c>
      <c r="O26" s="1"/>
    </row>
    <row r="27" spans="1:15" x14ac:dyDescent="0.15">
      <c r="A27" s="10">
        <v>21</v>
      </c>
      <c r="B27" s="31" t="s">
        <v>54</v>
      </c>
      <c r="C27" s="12">
        <f>D27+G27</f>
        <v>1389704354.3099999</v>
      </c>
      <c r="D27" s="12">
        <f>E27+F27</f>
        <v>1389704354.3099999</v>
      </c>
      <c r="E27" s="12">
        <f>E7+E11+E14+E17+E19+E20</f>
        <v>593130821.26999998</v>
      </c>
      <c r="F27" s="12">
        <f>F7+F11+F14+F17+F19+F20+F26</f>
        <v>796573533.03999996</v>
      </c>
      <c r="G27" s="12">
        <f>G7+G11+G14+G17+G19+G20</f>
        <v>0</v>
      </c>
      <c r="H27" s="10">
        <v>50</v>
      </c>
      <c r="I27" s="31" t="s">
        <v>54</v>
      </c>
      <c r="J27" s="12">
        <f>K27+N27</f>
        <v>651877208.81999993</v>
      </c>
      <c r="K27" s="12">
        <f>L27+M27</f>
        <v>651877208.81999993</v>
      </c>
      <c r="L27" s="12">
        <f>L7+L24</f>
        <v>340629435.63</v>
      </c>
      <c r="M27" s="12">
        <f>M7+M24+M26</f>
        <v>311247773.18999994</v>
      </c>
      <c r="N27" s="12">
        <f>N7+N24</f>
        <v>0</v>
      </c>
      <c r="O27" s="1"/>
    </row>
    <row r="28" spans="1:15" x14ac:dyDescent="0.15">
      <c r="A28" s="10">
        <v>22</v>
      </c>
      <c r="B28" s="11" t="s">
        <v>55</v>
      </c>
      <c r="C28" s="12">
        <f>D28+G28</f>
        <v>0</v>
      </c>
      <c r="D28" s="12">
        <f>E28+F28</f>
        <v>0</v>
      </c>
      <c r="E28" s="13">
        <v>0</v>
      </c>
      <c r="F28" s="13">
        <v>0</v>
      </c>
      <c r="G28" s="13">
        <v>0</v>
      </c>
      <c r="H28" s="10">
        <v>51</v>
      </c>
      <c r="I28" s="11" t="s">
        <v>56</v>
      </c>
      <c r="J28" s="12">
        <f>K28+N28</f>
        <v>0</v>
      </c>
      <c r="K28" s="12">
        <f>L28+M28</f>
        <v>0</v>
      </c>
      <c r="L28" s="13">
        <v>0</v>
      </c>
      <c r="M28" s="13">
        <v>0</v>
      </c>
      <c r="N28" s="13">
        <v>0</v>
      </c>
      <c r="O28" s="1"/>
    </row>
    <row r="29" spans="1:15" x14ac:dyDescent="0.15">
      <c r="A29" s="10">
        <v>23</v>
      </c>
      <c r="B29" s="21" t="s">
        <v>57</v>
      </c>
      <c r="C29" s="22">
        <f>D29+G29</f>
        <v>0</v>
      </c>
      <c r="D29" s="22">
        <f>E29+F29</f>
        <v>0</v>
      </c>
      <c r="E29" s="23">
        <v>0</v>
      </c>
      <c r="F29" s="23">
        <v>0</v>
      </c>
      <c r="G29" s="23">
        <v>0</v>
      </c>
      <c r="H29" s="10">
        <v>52</v>
      </c>
      <c r="I29" s="11" t="s">
        <v>58</v>
      </c>
      <c r="J29" s="12">
        <f>K29+N29</f>
        <v>29278049.940000001</v>
      </c>
      <c r="K29" s="12">
        <f>L29+M29</f>
        <v>29278049.940000001</v>
      </c>
      <c r="L29" s="13">
        <v>29278049.940000001</v>
      </c>
      <c r="M29" s="13">
        <v>0</v>
      </c>
      <c r="N29" s="13">
        <v>0</v>
      </c>
      <c r="O29" s="1"/>
    </row>
    <row r="30" spans="1:15" x14ac:dyDescent="0.15">
      <c r="A30" s="24">
        <v>24</v>
      </c>
      <c r="B30" s="28"/>
      <c r="C30" s="28"/>
      <c r="D30" s="28"/>
      <c r="E30" s="28"/>
      <c r="F30" s="28"/>
      <c r="G30" s="29"/>
      <c r="H30" s="10">
        <v>53</v>
      </c>
      <c r="I30" s="11"/>
      <c r="J30" s="11"/>
      <c r="K30" s="11"/>
      <c r="L30" s="11"/>
      <c r="M30" s="11"/>
      <c r="N30" s="11"/>
      <c r="O30" s="1"/>
    </row>
    <row r="31" spans="1:15" x14ac:dyDescent="0.15">
      <c r="A31" s="10">
        <v>25</v>
      </c>
      <c r="B31" s="31" t="s">
        <v>59</v>
      </c>
      <c r="C31" s="12">
        <f>D31+G31</f>
        <v>1389704354.3099999</v>
      </c>
      <c r="D31" s="12">
        <f>E31+F31</f>
        <v>1389704354.3099999</v>
      </c>
      <c r="E31" s="12">
        <f>E27+E28+E29</f>
        <v>593130821.26999998</v>
      </c>
      <c r="F31" s="12">
        <f>F27+F28+F29</f>
        <v>796573533.03999996</v>
      </c>
      <c r="G31" s="12">
        <f>G27+G28+G29</f>
        <v>0</v>
      </c>
      <c r="H31" s="10">
        <v>54</v>
      </c>
      <c r="I31" s="31" t="s">
        <v>60</v>
      </c>
      <c r="J31" s="12">
        <f>K31+N31</f>
        <v>681155258.75999999</v>
      </c>
      <c r="K31" s="12">
        <f>L31+M31</f>
        <v>681155258.75999999</v>
      </c>
      <c r="L31" s="12">
        <f>L27+L29+L28</f>
        <v>369907485.56999999</v>
      </c>
      <c r="M31" s="12">
        <f>M27+M29+M28</f>
        <v>311247773.18999994</v>
      </c>
      <c r="N31" s="12">
        <f>N27+N29+N28</f>
        <v>0</v>
      </c>
      <c r="O31" s="1"/>
    </row>
    <row r="32" spans="1:15" x14ac:dyDescent="0.15">
      <c r="A32" s="10">
        <v>26</v>
      </c>
      <c r="B32" s="11"/>
      <c r="C32" s="30"/>
      <c r="D32" s="30"/>
      <c r="E32" s="30"/>
      <c r="F32" s="30"/>
      <c r="G32" s="30"/>
      <c r="H32" s="10">
        <v>55</v>
      </c>
      <c r="I32" s="31" t="s">
        <v>61</v>
      </c>
      <c r="J32" s="12">
        <f>C31-J31</f>
        <v>708549095.54999995</v>
      </c>
      <c r="K32" s="12">
        <f>D31-K31</f>
        <v>708549095.54999995</v>
      </c>
      <c r="L32" s="12">
        <f>E31-L31</f>
        <v>223223335.69999999</v>
      </c>
      <c r="M32" s="12">
        <f>F31-M31</f>
        <v>485325759.85000002</v>
      </c>
      <c r="N32" s="12">
        <f>G31-N31</f>
        <v>0</v>
      </c>
      <c r="O32" s="1"/>
    </row>
    <row r="33" spans="1:15" x14ac:dyDescent="0.15">
      <c r="A33" s="10">
        <v>27</v>
      </c>
      <c r="B33" s="11" t="s">
        <v>62</v>
      </c>
      <c r="C33" s="12">
        <f>D33+G33</f>
        <v>2555806841.4400001</v>
      </c>
      <c r="D33" s="12">
        <f>E33+F33</f>
        <v>2555806841.4400001</v>
      </c>
      <c r="E33" s="13">
        <v>2085484041.4400001</v>
      </c>
      <c r="F33" s="13">
        <v>470322800</v>
      </c>
      <c r="G33" s="13">
        <v>0</v>
      </c>
      <c r="H33" s="10">
        <v>56</v>
      </c>
      <c r="I33" s="11" t="s">
        <v>63</v>
      </c>
      <c r="J33" s="12">
        <f>K33+N33</f>
        <v>3264355936.9899998</v>
      </c>
      <c r="K33" s="12">
        <f>L33+M33</f>
        <v>3264355936.9899998</v>
      </c>
      <c r="L33" s="12">
        <f>(E31+E33)-L31</f>
        <v>2308707377.1399999</v>
      </c>
      <c r="M33" s="12">
        <f>(F31+F33)-M31</f>
        <v>955648559.85000002</v>
      </c>
      <c r="N33" s="12">
        <f>(G31+G33)-N31</f>
        <v>0</v>
      </c>
      <c r="O33" s="1"/>
    </row>
    <row r="34" spans="1:15" x14ac:dyDescent="0.15">
      <c r="A34" s="32">
        <v>28</v>
      </c>
      <c r="B34" s="21"/>
      <c r="C34" s="17"/>
      <c r="D34" s="17"/>
      <c r="E34" s="17"/>
      <c r="F34" s="17"/>
      <c r="G34" s="17"/>
      <c r="H34" s="32">
        <v>57</v>
      </c>
      <c r="I34" s="21" t="s">
        <v>64</v>
      </c>
      <c r="J34" s="22">
        <f>K34+N34</f>
        <v>0</v>
      </c>
      <c r="K34" s="22">
        <f>L34+M34</f>
        <v>0</v>
      </c>
      <c r="L34" s="23">
        <v>0</v>
      </c>
      <c r="M34" s="23">
        <v>0</v>
      </c>
      <c r="N34" s="23">
        <v>0</v>
      </c>
      <c r="O34" s="1"/>
    </row>
    <row r="35" spans="1:15" x14ac:dyDescent="0.15">
      <c r="A35" s="33">
        <v>29</v>
      </c>
      <c r="B35" s="33" t="s">
        <v>65</v>
      </c>
      <c r="C35" s="34">
        <f>D35+G35</f>
        <v>3945511195.75</v>
      </c>
      <c r="D35" s="34">
        <f>E35+F35</f>
        <v>3945511195.75</v>
      </c>
      <c r="E35" s="34">
        <f>E31+E33</f>
        <v>2678614862.71</v>
      </c>
      <c r="F35" s="34">
        <f>F31+F33</f>
        <v>1266896333.04</v>
      </c>
      <c r="G35" s="34">
        <f>G31+G33</f>
        <v>0</v>
      </c>
      <c r="H35" s="33">
        <v>58</v>
      </c>
      <c r="I35" s="33" t="s">
        <v>65</v>
      </c>
      <c r="J35" s="34">
        <f>K35+N35</f>
        <v>3945511195.75</v>
      </c>
      <c r="K35" s="34">
        <f>L35+M35</f>
        <v>3945511195.75</v>
      </c>
      <c r="L35" s="34">
        <f>L31+L33</f>
        <v>2678614862.71</v>
      </c>
      <c r="M35" s="34">
        <f>M31+M33</f>
        <v>1266896333.04</v>
      </c>
      <c r="N35" s="34">
        <f>N31+N33</f>
        <v>0</v>
      </c>
      <c r="O35" s="1"/>
    </row>
    <row r="36" spans="1:15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1"/>
    </row>
    <row r="37" spans="1:15" x14ac:dyDescent="0.15">
      <c r="A37" s="48" t="s">
        <v>66</v>
      </c>
      <c r="B37" s="48"/>
      <c r="C37" s="49"/>
      <c r="D37" s="49"/>
      <c r="E37" s="49"/>
      <c r="F37" s="49"/>
      <c r="G37" s="49"/>
      <c r="H37" s="48"/>
      <c r="I37" s="48"/>
      <c r="J37" s="49"/>
      <c r="K37" s="49"/>
      <c r="L37" s="49"/>
      <c r="M37" s="49"/>
      <c r="N37" s="49"/>
      <c r="O37" s="1"/>
    </row>
    <row r="38" spans="1:15" x14ac:dyDescent="0.15">
      <c r="A38" s="48" t="s">
        <v>67</v>
      </c>
      <c r="B38" s="48"/>
      <c r="C38" s="49"/>
      <c r="D38" s="49"/>
      <c r="E38" s="49"/>
      <c r="F38" s="49"/>
      <c r="G38" s="49"/>
      <c r="H38" s="48"/>
      <c r="I38" s="48"/>
      <c r="J38" s="49"/>
      <c r="K38" s="49"/>
      <c r="L38" s="49"/>
      <c r="M38" s="49"/>
      <c r="N38" s="49"/>
      <c r="O38" s="1"/>
    </row>
    <row r="39" spans="1:15" x14ac:dyDescent="0.15">
      <c r="A39" s="48" t="s">
        <v>68</v>
      </c>
      <c r="B39" s="48"/>
      <c r="C39" s="49"/>
      <c r="D39" s="49"/>
      <c r="E39" s="49"/>
      <c r="F39" s="49"/>
      <c r="G39" s="49"/>
      <c r="H39" s="48"/>
      <c r="I39" s="48"/>
      <c r="J39" s="49"/>
      <c r="K39" s="49"/>
      <c r="L39" s="49"/>
      <c r="M39" s="49"/>
      <c r="N39" s="49"/>
      <c r="O39" s="1"/>
    </row>
    <row r="40" spans="1:15" x14ac:dyDescent="0.15">
      <c r="A40" s="50" t="s">
        <v>69</v>
      </c>
      <c r="B40" s="48"/>
      <c r="C40" s="49"/>
      <c r="D40" s="49"/>
      <c r="E40" s="49"/>
      <c r="F40" s="49"/>
      <c r="G40" s="49"/>
      <c r="H40" s="48"/>
      <c r="I40" s="48"/>
      <c r="J40" s="49"/>
      <c r="K40" s="49"/>
      <c r="L40" s="49"/>
      <c r="M40" s="49"/>
      <c r="N40" s="49"/>
      <c r="O40" s="1"/>
    </row>
    <row r="41" spans="1:15" x14ac:dyDescent="0.15">
      <c r="A41" s="48" t="s">
        <v>70</v>
      </c>
      <c r="B41" s="48"/>
      <c r="C41" s="49"/>
      <c r="D41" s="49"/>
      <c r="E41" s="49"/>
      <c r="F41" s="49"/>
      <c r="G41" s="49"/>
      <c r="H41" s="48"/>
      <c r="I41" s="48"/>
      <c r="J41" s="49"/>
      <c r="K41" s="49"/>
      <c r="L41" s="49"/>
      <c r="M41" s="49"/>
      <c r="N41" s="49"/>
      <c r="O41" s="1"/>
    </row>
    <row r="42" spans="1:15" x14ac:dyDescent="0.15">
      <c r="A42" s="48" t="s">
        <v>71</v>
      </c>
      <c r="B42" s="48"/>
      <c r="C42" s="49"/>
      <c r="D42" s="49"/>
      <c r="E42" s="49"/>
      <c r="F42" s="49"/>
      <c r="G42" s="49"/>
      <c r="H42" s="48"/>
      <c r="I42" s="48"/>
      <c r="J42" s="49"/>
      <c r="K42" s="49"/>
      <c r="L42" s="49"/>
      <c r="M42" s="49"/>
      <c r="N42" s="49"/>
      <c r="O42" s="1"/>
    </row>
    <row r="43" spans="1:15" x14ac:dyDescent="0.15">
      <c r="A43" s="48" t="s">
        <v>72</v>
      </c>
      <c r="B43" s="48"/>
      <c r="C43" s="49"/>
      <c r="D43" s="49"/>
      <c r="E43" s="49"/>
      <c r="F43" s="49"/>
      <c r="G43" s="49"/>
      <c r="H43" s="48"/>
      <c r="I43" s="48"/>
      <c r="J43" s="49"/>
      <c r="K43" s="49"/>
      <c r="L43" s="49"/>
      <c r="M43" s="49"/>
      <c r="N43" s="49"/>
      <c r="O43" s="1"/>
    </row>
    <row r="44" spans="1:15" x14ac:dyDescent="0.15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1"/>
    </row>
  </sheetData>
  <mergeCells count="16">
    <mergeCell ref="A43:N43"/>
    <mergeCell ref="A37:N37"/>
    <mergeCell ref="A38:N38"/>
    <mergeCell ref="A39:N39"/>
    <mergeCell ref="A40:N40"/>
    <mergeCell ref="A41:N41"/>
    <mergeCell ref="A42:N42"/>
    <mergeCell ref="A1:N1"/>
    <mergeCell ref="A5:B6"/>
    <mergeCell ref="C5:C6"/>
    <mergeCell ref="D5:F5"/>
    <mergeCell ref="G5:G6"/>
    <mergeCell ref="H5:I6"/>
    <mergeCell ref="J5:J6"/>
    <mergeCell ref="K5:M5"/>
    <mergeCell ref="N5:N6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workbookViewId="0">
      <selection activeCell="E2" sqref="E1:F1048576"/>
    </sheetView>
  </sheetViews>
  <sheetFormatPr defaultRowHeight="13.5" x14ac:dyDescent="0.15"/>
  <cols>
    <col min="2" max="3" width="20" customWidth="1"/>
    <col min="5" max="6" width="22.5" customWidth="1"/>
  </cols>
  <sheetData>
    <row r="1" spans="1:6" ht="31.5" x14ac:dyDescent="0.15">
      <c r="A1" s="51" t="s">
        <v>73</v>
      </c>
      <c r="B1" s="51"/>
      <c r="C1" s="51"/>
      <c r="D1" s="51"/>
      <c r="E1" s="51"/>
      <c r="F1" s="51"/>
    </row>
    <row r="2" spans="1:6" x14ac:dyDescent="0.15">
      <c r="A2" s="2"/>
      <c r="B2" s="36"/>
      <c r="C2" s="36"/>
      <c r="D2" s="36"/>
      <c r="E2" s="36"/>
      <c r="F2" s="36"/>
    </row>
    <row r="3" spans="1:6" x14ac:dyDescent="0.15">
      <c r="A3" s="2"/>
      <c r="B3" s="4"/>
      <c r="C3" s="4"/>
      <c r="D3" s="4"/>
      <c r="E3" s="4"/>
      <c r="F3" s="4"/>
    </row>
    <row r="4" spans="1:6" x14ac:dyDescent="0.15">
      <c r="A4" s="2"/>
      <c r="B4" s="4"/>
      <c r="C4" s="4"/>
      <c r="D4" s="4"/>
      <c r="E4" s="4"/>
      <c r="F4" s="2" t="s">
        <v>74</v>
      </c>
    </row>
    <row r="5" spans="1:6" x14ac:dyDescent="0.15">
      <c r="A5" s="6" t="s">
        <v>2</v>
      </c>
      <c r="B5" s="6" t="s">
        <v>3</v>
      </c>
      <c r="C5" s="52"/>
      <c r="D5" s="52"/>
      <c r="E5" s="37" t="s">
        <v>4</v>
      </c>
      <c r="F5" s="5" t="s">
        <v>75</v>
      </c>
    </row>
    <row r="6" spans="1:6" x14ac:dyDescent="0.15">
      <c r="A6" s="46" t="s">
        <v>76</v>
      </c>
      <c r="B6" s="46"/>
      <c r="C6" s="10" t="s">
        <v>77</v>
      </c>
      <c r="D6" s="46" t="s">
        <v>76</v>
      </c>
      <c r="E6" s="46"/>
      <c r="F6" s="10" t="s">
        <v>77</v>
      </c>
    </row>
    <row r="7" spans="1:6" x14ac:dyDescent="0.15">
      <c r="A7" s="10" t="s">
        <v>13</v>
      </c>
      <c r="B7" s="11" t="s">
        <v>78</v>
      </c>
      <c r="C7" s="14" t="s">
        <v>25</v>
      </c>
      <c r="D7" s="10">
        <v>25</v>
      </c>
      <c r="E7" s="38" t="s">
        <v>78</v>
      </c>
      <c r="F7" s="14" t="s">
        <v>25</v>
      </c>
    </row>
    <row r="8" spans="1:6" x14ac:dyDescent="0.15">
      <c r="A8" s="10" t="s">
        <v>16</v>
      </c>
      <c r="B8" s="11" t="s">
        <v>79</v>
      </c>
      <c r="C8" s="13">
        <v>0</v>
      </c>
      <c r="D8" s="10">
        <v>26</v>
      </c>
      <c r="E8" s="11" t="s">
        <v>80</v>
      </c>
      <c r="F8" s="12">
        <f>F9+F10+F11</f>
        <v>4854538.12</v>
      </c>
    </row>
    <row r="9" spans="1:6" x14ac:dyDescent="0.15">
      <c r="A9" s="10" t="s">
        <v>19</v>
      </c>
      <c r="B9" s="11" t="s">
        <v>81</v>
      </c>
      <c r="C9" s="13">
        <v>0</v>
      </c>
      <c r="D9" s="10">
        <v>27</v>
      </c>
      <c r="E9" s="11" t="s">
        <v>82</v>
      </c>
      <c r="F9" s="13">
        <v>4570351.21</v>
      </c>
    </row>
    <row r="10" spans="1:6" x14ac:dyDescent="0.15">
      <c r="A10" s="10" t="s">
        <v>22</v>
      </c>
      <c r="B10" s="11" t="s">
        <v>83</v>
      </c>
      <c r="C10" s="13">
        <v>5000000</v>
      </c>
      <c r="D10" s="10">
        <v>28</v>
      </c>
      <c r="E10" s="11" t="s">
        <v>84</v>
      </c>
      <c r="F10" s="13">
        <v>284186.90999999997</v>
      </c>
    </row>
    <row r="11" spans="1:6" x14ac:dyDescent="0.15">
      <c r="A11" s="10" t="s">
        <v>26</v>
      </c>
      <c r="B11" s="11" t="s">
        <v>85</v>
      </c>
      <c r="C11" s="13">
        <v>0</v>
      </c>
      <c r="D11" s="10">
        <v>29</v>
      </c>
      <c r="E11" s="11" t="s">
        <v>86</v>
      </c>
      <c r="F11" s="13">
        <v>0</v>
      </c>
    </row>
    <row r="12" spans="1:6" x14ac:dyDescent="0.15">
      <c r="A12" s="10">
        <v>6</v>
      </c>
      <c r="B12" s="11"/>
      <c r="C12" s="30"/>
      <c r="D12" s="10">
        <v>30</v>
      </c>
      <c r="E12" s="11" t="s">
        <v>87</v>
      </c>
      <c r="F12" s="13">
        <v>0</v>
      </c>
    </row>
    <row r="13" spans="1:6" x14ac:dyDescent="0.15">
      <c r="A13" s="10">
        <v>7</v>
      </c>
      <c r="B13" s="31" t="s">
        <v>88</v>
      </c>
      <c r="C13" s="12">
        <f>C8+C9+C10+C11</f>
        <v>5000000</v>
      </c>
      <c r="D13" s="10">
        <v>31</v>
      </c>
      <c r="E13" s="31" t="s">
        <v>89</v>
      </c>
      <c r="F13" s="12">
        <f>F8+F12</f>
        <v>4854538.12</v>
      </c>
    </row>
    <row r="14" spans="1:6" x14ac:dyDescent="0.15">
      <c r="A14" s="10">
        <v>8</v>
      </c>
      <c r="B14" s="11" t="s">
        <v>90</v>
      </c>
      <c r="C14" s="13">
        <v>0</v>
      </c>
      <c r="D14" s="10">
        <v>32</v>
      </c>
      <c r="E14" s="11" t="s">
        <v>91</v>
      </c>
      <c r="F14" s="13">
        <v>0</v>
      </c>
    </row>
    <row r="15" spans="1:6" x14ac:dyDescent="0.15">
      <c r="A15" s="10">
        <v>9</v>
      </c>
      <c r="B15" s="11" t="s">
        <v>92</v>
      </c>
      <c r="C15" s="13">
        <v>0</v>
      </c>
      <c r="D15" s="10">
        <v>33</v>
      </c>
      <c r="E15" s="11" t="s">
        <v>93</v>
      </c>
      <c r="F15" s="13">
        <v>0</v>
      </c>
    </row>
    <row r="16" spans="1:6" x14ac:dyDescent="0.15">
      <c r="A16" s="10">
        <v>10</v>
      </c>
      <c r="B16" s="31" t="s">
        <v>59</v>
      </c>
      <c r="C16" s="12">
        <f>C8+C9+C10+C11+C14+C15</f>
        <v>5000000</v>
      </c>
      <c r="D16" s="10">
        <v>34</v>
      </c>
      <c r="E16" s="31" t="s">
        <v>60</v>
      </c>
      <c r="F16" s="12">
        <f>F8+F12+F14+F15</f>
        <v>4854538.12</v>
      </c>
    </row>
    <row r="17" spans="1:6" x14ac:dyDescent="0.15">
      <c r="A17" s="10">
        <v>11</v>
      </c>
      <c r="B17" s="11"/>
      <c r="C17" s="11"/>
      <c r="D17" s="10">
        <v>35</v>
      </c>
      <c r="E17" s="31" t="s">
        <v>61</v>
      </c>
      <c r="F17" s="12">
        <f>C16-F16</f>
        <v>145461.87999999989</v>
      </c>
    </row>
    <row r="18" spans="1:6" x14ac:dyDescent="0.15">
      <c r="A18" s="10">
        <v>12</v>
      </c>
      <c r="B18" s="11" t="s">
        <v>94</v>
      </c>
      <c r="C18" s="13">
        <v>134069.96</v>
      </c>
      <c r="D18" s="10">
        <v>36</v>
      </c>
      <c r="E18" s="11" t="s">
        <v>95</v>
      </c>
      <c r="F18" s="12">
        <f>(C16+C18)-F16</f>
        <v>279531.83999999985</v>
      </c>
    </row>
    <row r="19" spans="1:6" x14ac:dyDescent="0.15">
      <c r="A19" s="10">
        <v>13</v>
      </c>
      <c r="B19" s="11"/>
      <c r="C19" s="30"/>
      <c r="D19" s="10">
        <v>37</v>
      </c>
      <c r="E19" s="10"/>
      <c r="F19" s="30"/>
    </row>
    <row r="20" spans="1:6" x14ac:dyDescent="0.15">
      <c r="A20" s="10">
        <v>14</v>
      </c>
      <c r="B20" s="11" t="s">
        <v>96</v>
      </c>
      <c r="C20" s="14" t="s">
        <v>25</v>
      </c>
      <c r="D20" s="10">
        <v>38</v>
      </c>
      <c r="E20" s="11" t="s">
        <v>96</v>
      </c>
      <c r="F20" s="14" t="s">
        <v>25</v>
      </c>
    </row>
    <row r="21" spans="1:6" x14ac:dyDescent="0.15">
      <c r="A21" s="10">
        <v>15</v>
      </c>
      <c r="B21" s="11" t="s">
        <v>97</v>
      </c>
      <c r="C21" s="13">
        <v>740000</v>
      </c>
      <c r="D21" s="10">
        <v>39</v>
      </c>
      <c r="E21" s="11" t="s">
        <v>98</v>
      </c>
      <c r="F21" s="13">
        <v>518037.78</v>
      </c>
    </row>
    <row r="22" spans="1:6" x14ac:dyDescent="0.15">
      <c r="A22" s="10">
        <v>16</v>
      </c>
      <c r="B22" s="11" t="s">
        <v>81</v>
      </c>
      <c r="C22" s="13">
        <v>0</v>
      </c>
      <c r="D22" s="10">
        <v>40</v>
      </c>
      <c r="E22" s="11" t="s">
        <v>82</v>
      </c>
      <c r="F22" s="13">
        <v>140711.42000000001</v>
      </c>
    </row>
    <row r="23" spans="1:6" x14ac:dyDescent="0.15">
      <c r="A23" s="10">
        <v>17</v>
      </c>
      <c r="B23" s="11" t="s">
        <v>83</v>
      </c>
      <c r="C23" s="13">
        <v>0</v>
      </c>
      <c r="D23" s="10">
        <v>41</v>
      </c>
      <c r="E23" s="11" t="s">
        <v>84</v>
      </c>
      <c r="F23" s="13">
        <v>377326.36</v>
      </c>
    </row>
    <row r="24" spans="1:6" x14ac:dyDescent="0.15">
      <c r="A24" s="10">
        <v>18</v>
      </c>
      <c r="B24" s="11" t="s">
        <v>85</v>
      </c>
      <c r="C24" s="13">
        <v>0</v>
      </c>
      <c r="D24" s="10">
        <v>42</v>
      </c>
      <c r="E24" s="11" t="s">
        <v>87</v>
      </c>
      <c r="F24" s="13">
        <v>0</v>
      </c>
    </row>
    <row r="25" spans="1:6" x14ac:dyDescent="0.15">
      <c r="A25" s="10">
        <v>19</v>
      </c>
      <c r="B25" s="31" t="s">
        <v>88</v>
      </c>
      <c r="C25" s="12">
        <f>C21+C22+C23+C24</f>
        <v>740000</v>
      </c>
      <c r="D25" s="10">
        <v>43</v>
      </c>
      <c r="E25" s="31" t="s">
        <v>89</v>
      </c>
      <c r="F25" s="12">
        <f>F21+F24</f>
        <v>518037.78</v>
      </c>
    </row>
    <row r="26" spans="1:6" x14ac:dyDescent="0.15">
      <c r="A26" s="10">
        <v>20</v>
      </c>
      <c r="B26" s="11" t="s">
        <v>90</v>
      </c>
      <c r="C26" s="13">
        <v>0</v>
      </c>
      <c r="D26" s="10">
        <v>44</v>
      </c>
      <c r="E26" s="11" t="s">
        <v>91</v>
      </c>
      <c r="F26" s="13">
        <v>0</v>
      </c>
    </row>
    <row r="27" spans="1:6" x14ac:dyDescent="0.15">
      <c r="A27" s="10">
        <v>21</v>
      </c>
      <c r="B27" s="11" t="s">
        <v>92</v>
      </c>
      <c r="C27" s="13">
        <v>0</v>
      </c>
      <c r="D27" s="10">
        <v>45</v>
      </c>
      <c r="E27" s="11" t="s">
        <v>93</v>
      </c>
      <c r="F27" s="13">
        <v>0</v>
      </c>
    </row>
    <row r="28" spans="1:6" x14ac:dyDescent="0.15">
      <c r="A28" s="10">
        <v>22</v>
      </c>
      <c r="B28" s="31" t="s">
        <v>59</v>
      </c>
      <c r="C28" s="12">
        <f>C21+C22+C23+C24+C26+C27</f>
        <v>740000</v>
      </c>
      <c r="D28" s="10">
        <v>46</v>
      </c>
      <c r="E28" s="31" t="s">
        <v>60</v>
      </c>
      <c r="F28" s="12">
        <f>F21+F24+F26+F27</f>
        <v>518037.78</v>
      </c>
    </row>
    <row r="29" spans="1:6" x14ac:dyDescent="0.15">
      <c r="A29" s="10">
        <v>23</v>
      </c>
      <c r="B29" s="31"/>
      <c r="C29" s="31"/>
      <c r="D29" s="10">
        <v>47</v>
      </c>
      <c r="E29" s="31" t="s">
        <v>61</v>
      </c>
      <c r="F29" s="12">
        <f>C28-F28</f>
        <v>221962.21999999997</v>
      </c>
    </row>
    <row r="30" spans="1:6" x14ac:dyDescent="0.15">
      <c r="A30" s="32">
        <v>24</v>
      </c>
      <c r="B30" s="21" t="s">
        <v>94</v>
      </c>
      <c r="C30" s="23">
        <v>1158940.93</v>
      </c>
      <c r="D30" s="32">
        <v>48</v>
      </c>
      <c r="E30" s="21" t="s">
        <v>95</v>
      </c>
      <c r="F30" s="22">
        <f>(C28+C30)-F28</f>
        <v>1380903.15</v>
      </c>
    </row>
    <row r="31" spans="1:6" x14ac:dyDescent="0.15">
      <c r="A31" s="53" t="s">
        <v>99</v>
      </c>
      <c r="B31" s="53"/>
      <c r="C31" s="54"/>
      <c r="D31" s="53"/>
      <c r="E31" s="53"/>
      <c r="F31" s="54"/>
    </row>
    <row r="32" spans="1:6" x14ac:dyDescent="0.15">
      <c r="A32" s="48" t="s">
        <v>100</v>
      </c>
      <c r="B32" s="48"/>
      <c r="C32" s="49"/>
      <c r="D32" s="48"/>
      <c r="E32" s="48"/>
      <c r="F32" s="49"/>
    </row>
    <row r="33" spans="1:6" x14ac:dyDescent="0.15">
      <c r="A33" s="48" t="s">
        <v>71</v>
      </c>
      <c r="B33" s="48"/>
      <c r="C33" s="49"/>
      <c r="D33" s="48"/>
      <c r="E33" s="48"/>
      <c r="F33" s="49"/>
    </row>
    <row r="34" spans="1:6" x14ac:dyDescent="0.15">
      <c r="A34" s="48" t="s">
        <v>101</v>
      </c>
      <c r="B34" s="48"/>
      <c r="C34" s="49"/>
      <c r="D34" s="48"/>
      <c r="E34" s="48"/>
      <c r="F34" s="49"/>
    </row>
    <row r="35" spans="1:6" x14ac:dyDescent="0.15">
      <c r="A35" s="35"/>
      <c r="B35" s="35"/>
      <c r="C35" s="35"/>
      <c r="D35" s="35"/>
      <c r="E35" s="35"/>
      <c r="F35" s="35"/>
    </row>
    <row r="36" spans="1:6" x14ac:dyDescent="0.15">
      <c r="A36" s="35"/>
      <c r="B36" s="35"/>
      <c r="C36" s="35"/>
      <c r="D36" s="35"/>
      <c r="E36" s="35"/>
      <c r="F36" s="35"/>
    </row>
    <row r="37" spans="1:6" x14ac:dyDescent="0.15">
      <c r="A37" s="35"/>
      <c r="B37" s="35"/>
      <c r="C37" s="35"/>
      <c r="D37" s="35"/>
      <c r="E37" s="35"/>
      <c r="F37" s="35"/>
    </row>
    <row r="38" spans="1:6" x14ac:dyDescent="0.15">
      <c r="A38" s="35"/>
      <c r="B38" s="35"/>
      <c r="C38" s="35"/>
      <c r="D38" s="35"/>
      <c r="E38" s="35"/>
      <c r="F38" s="35"/>
    </row>
    <row r="39" spans="1:6" x14ac:dyDescent="0.15">
      <c r="A39" s="35"/>
      <c r="B39" s="35"/>
      <c r="C39" s="35"/>
      <c r="D39" s="35"/>
      <c r="E39" s="35"/>
      <c r="F39" s="35"/>
    </row>
    <row r="40" spans="1:6" x14ac:dyDescent="0.15">
      <c r="A40" s="35"/>
      <c r="B40" s="35"/>
      <c r="C40" s="35"/>
      <c r="D40" s="35"/>
      <c r="E40" s="35"/>
      <c r="F40" s="35"/>
    </row>
    <row r="41" spans="1:6" x14ac:dyDescent="0.15">
      <c r="A41" s="35"/>
      <c r="B41" s="35"/>
      <c r="C41" s="35"/>
      <c r="D41" s="35"/>
      <c r="E41" s="35"/>
      <c r="F41" s="35"/>
    </row>
    <row r="42" spans="1:6" x14ac:dyDescent="0.15">
      <c r="A42" s="35"/>
      <c r="B42" s="35"/>
      <c r="C42" s="35"/>
      <c r="D42" s="35"/>
      <c r="E42" s="35"/>
      <c r="F42" s="35"/>
    </row>
    <row r="43" spans="1:6" x14ac:dyDescent="0.15">
      <c r="A43" s="35"/>
      <c r="B43" s="35"/>
      <c r="C43" s="35"/>
      <c r="D43" s="35"/>
      <c r="E43" s="35"/>
      <c r="F43" s="35"/>
    </row>
    <row r="44" spans="1:6" x14ac:dyDescent="0.15">
      <c r="A44" s="35"/>
      <c r="B44" s="35"/>
      <c r="C44" s="35"/>
      <c r="D44" s="35"/>
      <c r="E44" s="35"/>
      <c r="F44" s="35"/>
    </row>
    <row r="45" spans="1:6" x14ac:dyDescent="0.15">
      <c r="A45" s="35"/>
      <c r="B45" s="35"/>
      <c r="C45" s="35"/>
      <c r="D45" s="35"/>
      <c r="E45" s="35"/>
      <c r="F45" s="35"/>
    </row>
    <row r="46" spans="1:6" x14ac:dyDescent="0.15">
      <c r="A46" s="35"/>
      <c r="B46" s="35"/>
      <c r="C46" s="35"/>
      <c r="D46" s="35"/>
      <c r="E46" s="35"/>
      <c r="F46" s="35"/>
    </row>
    <row r="47" spans="1:6" x14ac:dyDescent="0.15">
      <c r="A47" s="35"/>
      <c r="B47" s="35"/>
      <c r="C47" s="35"/>
      <c r="D47" s="35"/>
      <c r="E47" s="35"/>
      <c r="F47" s="35"/>
    </row>
    <row r="48" spans="1:6" x14ac:dyDescent="0.15">
      <c r="A48" s="35"/>
      <c r="B48" s="35"/>
      <c r="C48" s="35"/>
      <c r="D48" s="35"/>
      <c r="E48" s="35"/>
      <c r="F48" s="35"/>
    </row>
    <row r="49" spans="1:6" x14ac:dyDescent="0.15">
      <c r="A49" s="35"/>
      <c r="B49" s="35"/>
      <c r="C49" s="35"/>
      <c r="D49" s="35"/>
      <c r="E49" s="35"/>
      <c r="F49" s="35"/>
    </row>
    <row r="50" spans="1:6" x14ac:dyDescent="0.15">
      <c r="A50" s="35"/>
      <c r="B50" s="35"/>
      <c r="C50" s="35"/>
      <c r="D50" s="35"/>
      <c r="E50" s="35"/>
      <c r="F50" s="35"/>
    </row>
    <row r="51" spans="1:6" x14ac:dyDescent="0.15">
      <c r="A51" s="35"/>
      <c r="B51" s="35"/>
      <c r="C51" s="35"/>
      <c r="D51" s="35"/>
      <c r="E51" s="35"/>
      <c r="F51" s="35"/>
    </row>
    <row r="52" spans="1:6" x14ac:dyDescent="0.15">
      <c r="A52" s="35"/>
      <c r="B52" s="35"/>
      <c r="C52" s="35"/>
      <c r="D52" s="35"/>
      <c r="E52" s="35"/>
      <c r="F52" s="35"/>
    </row>
    <row r="53" spans="1:6" x14ac:dyDescent="0.15">
      <c r="A53" s="35"/>
      <c r="B53" s="35"/>
      <c r="C53" s="35"/>
      <c r="D53" s="35"/>
      <c r="E53" s="35"/>
      <c r="F53" s="35"/>
    </row>
    <row r="54" spans="1:6" x14ac:dyDescent="0.15">
      <c r="A54" s="35"/>
      <c r="B54" s="35"/>
      <c r="C54" s="35"/>
      <c r="D54" s="35"/>
      <c r="E54" s="35"/>
      <c r="F54" s="35"/>
    </row>
    <row r="55" spans="1:6" x14ac:dyDescent="0.15">
      <c r="A55" s="35"/>
      <c r="B55" s="35"/>
      <c r="C55" s="35"/>
      <c r="D55" s="35"/>
      <c r="E55" s="35"/>
      <c r="F55" s="35"/>
    </row>
    <row r="56" spans="1:6" x14ac:dyDescent="0.15">
      <c r="A56" s="35"/>
      <c r="B56" s="35"/>
      <c r="C56" s="35"/>
      <c r="D56" s="35"/>
      <c r="E56" s="35"/>
      <c r="F56" s="35"/>
    </row>
    <row r="57" spans="1:6" x14ac:dyDescent="0.15">
      <c r="A57" s="35"/>
      <c r="B57" s="35"/>
      <c r="C57" s="35"/>
      <c r="D57" s="35"/>
      <c r="E57" s="35"/>
      <c r="F57" s="35"/>
    </row>
    <row r="58" spans="1:6" x14ac:dyDescent="0.15">
      <c r="A58" s="35"/>
      <c r="B58" s="35"/>
      <c r="C58" s="35"/>
      <c r="D58" s="35"/>
      <c r="E58" s="35"/>
      <c r="F58" s="35"/>
    </row>
    <row r="59" spans="1:6" x14ac:dyDescent="0.15">
      <c r="A59" s="35"/>
      <c r="B59" s="35"/>
      <c r="C59" s="35"/>
      <c r="D59" s="35"/>
      <c r="E59" s="35"/>
      <c r="F59" s="35"/>
    </row>
    <row r="60" spans="1:6" x14ac:dyDescent="0.15">
      <c r="A60" s="35"/>
      <c r="B60" s="35"/>
      <c r="C60" s="35"/>
      <c r="D60" s="35"/>
      <c r="E60" s="35"/>
      <c r="F60" s="35"/>
    </row>
    <row r="61" spans="1:6" x14ac:dyDescent="0.15">
      <c r="A61" s="35"/>
      <c r="B61" s="35"/>
      <c r="C61" s="35"/>
      <c r="D61" s="35"/>
      <c r="E61" s="35"/>
      <c r="F61" s="35"/>
    </row>
    <row r="62" spans="1:6" x14ac:dyDescent="0.15">
      <c r="A62" s="35"/>
      <c r="B62" s="35"/>
      <c r="C62" s="35"/>
      <c r="D62" s="35"/>
      <c r="E62" s="35"/>
      <c r="F62" s="35"/>
    </row>
    <row r="63" spans="1:6" x14ac:dyDescent="0.15">
      <c r="A63" s="35"/>
      <c r="B63" s="35"/>
      <c r="C63" s="35"/>
      <c r="D63" s="35"/>
      <c r="E63" s="35"/>
      <c r="F63" s="35"/>
    </row>
    <row r="64" spans="1:6" x14ac:dyDescent="0.15">
      <c r="A64" s="35"/>
      <c r="B64" s="35"/>
      <c r="C64" s="35"/>
      <c r="D64" s="35"/>
      <c r="E64" s="35"/>
      <c r="F64" s="35"/>
    </row>
    <row r="65" spans="1:6" x14ac:dyDescent="0.15">
      <c r="A65" s="35"/>
      <c r="B65" s="35"/>
      <c r="C65" s="35"/>
      <c r="D65" s="35"/>
      <c r="E65" s="35"/>
      <c r="F65" s="35"/>
    </row>
    <row r="66" spans="1:6" x14ac:dyDescent="0.15">
      <c r="A66" s="35"/>
      <c r="B66" s="35"/>
      <c r="C66" s="35"/>
      <c r="D66" s="35"/>
      <c r="E66" s="35"/>
      <c r="F66" s="35"/>
    </row>
    <row r="67" spans="1:6" x14ac:dyDescent="0.15">
      <c r="A67" s="35"/>
      <c r="B67" s="35"/>
      <c r="C67" s="35"/>
      <c r="D67" s="35"/>
      <c r="E67" s="35"/>
      <c r="F67" s="35"/>
    </row>
    <row r="68" spans="1:6" x14ac:dyDescent="0.15">
      <c r="A68" s="35"/>
      <c r="B68" s="35"/>
      <c r="C68" s="35"/>
      <c r="D68" s="35"/>
      <c r="E68" s="35"/>
      <c r="F68" s="35"/>
    </row>
    <row r="69" spans="1:6" x14ac:dyDescent="0.15">
      <c r="A69" s="35"/>
      <c r="B69" s="35"/>
      <c r="C69" s="35"/>
      <c r="D69" s="35"/>
      <c r="E69" s="35"/>
      <c r="F69" s="35"/>
    </row>
    <row r="70" spans="1:6" x14ac:dyDescent="0.15">
      <c r="A70" s="35"/>
      <c r="B70" s="35"/>
      <c r="C70" s="35"/>
      <c r="D70" s="35"/>
      <c r="E70" s="35"/>
      <c r="F70" s="35"/>
    </row>
    <row r="71" spans="1:6" x14ac:dyDescent="0.15">
      <c r="A71" s="35"/>
      <c r="B71" s="35"/>
      <c r="C71" s="35"/>
      <c r="D71" s="35"/>
      <c r="E71" s="35"/>
      <c r="F71" s="35"/>
    </row>
    <row r="72" spans="1:6" x14ac:dyDescent="0.15">
      <c r="A72" s="35"/>
      <c r="B72" s="35"/>
      <c r="C72" s="35"/>
      <c r="D72" s="35"/>
      <c r="E72" s="35"/>
      <c r="F72" s="35"/>
    </row>
    <row r="73" spans="1:6" x14ac:dyDescent="0.15">
      <c r="A73" s="35"/>
      <c r="B73" s="35"/>
      <c r="C73" s="35"/>
      <c r="D73" s="35"/>
      <c r="E73" s="35"/>
      <c r="F73" s="35"/>
    </row>
    <row r="74" spans="1:6" x14ac:dyDescent="0.15">
      <c r="A74" s="35"/>
      <c r="B74" s="35"/>
      <c r="C74" s="35"/>
      <c r="D74" s="35"/>
      <c r="E74" s="35"/>
      <c r="F74" s="35"/>
    </row>
    <row r="75" spans="1:6" x14ac:dyDescent="0.15">
      <c r="A75" s="35"/>
      <c r="B75" s="35"/>
      <c r="C75" s="35"/>
      <c r="D75" s="35"/>
      <c r="E75" s="35"/>
      <c r="F75" s="35"/>
    </row>
  </sheetData>
  <mergeCells count="8">
    <mergeCell ref="A33:F33"/>
    <mergeCell ref="A34:F34"/>
    <mergeCell ref="A1:F1"/>
    <mergeCell ref="C5:D5"/>
    <mergeCell ref="A6:B6"/>
    <mergeCell ref="D6:E6"/>
    <mergeCell ref="A31:F31"/>
    <mergeCell ref="A32:F3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workbookViewId="0">
      <selection activeCell="I21" sqref="I21"/>
    </sheetView>
  </sheetViews>
  <sheetFormatPr defaultRowHeight="13.5" x14ac:dyDescent="0.15"/>
  <cols>
    <col min="2" max="3" width="19.625" customWidth="1"/>
    <col min="5" max="6" width="21.5" customWidth="1"/>
  </cols>
  <sheetData>
    <row r="1" spans="1:6" ht="28.5" x14ac:dyDescent="0.15">
      <c r="A1" s="44" t="s">
        <v>73</v>
      </c>
      <c r="B1" s="44"/>
      <c r="C1" s="44"/>
      <c r="D1" s="44"/>
      <c r="E1" s="44"/>
      <c r="F1" s="44"/>
    </row>
    <row r="2" spans="1:6" x14ac:dyDescent="0.15">
      <c r="A2" s="2"/>
      <c r="B2" s="36"/>
      <c r="C2" s="36"/>
      <c r="D2" s="36"/>
      <c r="E2" s="36"/>
      <c r="F2" s="36"/>
    </row>
    <row r="3" spans="1:6" x14ac:dyDescent="0.15">
      <c r="A3" s="2"/>
      <c r="B3" s="4"/>
      <c r="C3" s="4"/>
      <c r="D3" s="4"/>
      <c r="E3" s="4"/>
      <c r="F3" s="4"/>
    </row>
    <row r="4" spans="1:6" x14ac:dyDescent="0.15">
      <c r="A4" s="2"/>
      <c r="B4" s="4"/>
      <c r="C4" s="4"/>
      <c r="D4" s="4"/>
      <c r="E4" s="4"/>
      <c r="F4" s="2" t="s">
        <v>102</v>
      </c>
    </row>
    <row r="5" spans="1:6" x14ac:dyDescent="0.15">
      <c r="A5" s="5" t="s">
        <v>2</v>
      </c>
      <c r="B5" s="55" t="s">
        <v>3</v>
      </c>
      <c r="C5" s="52"/>
      <c r="D5" s="55" t="s">
        <v>4</v>
      </c>
      <c r="E5" s="55"/>
      <c r="F5" s="5" t="s">
        <v>75</v>
      </c>
    </row>
    <row r="6" spans="1:6" x14ac:dyDescent="0.15">
      <c r="A6" s="46" t="s">
        <v>76</v>
      </c>
      <c r="B6" s="46"/>
      <c r="C6" s="10" t="s">
        <v>77</v>
      </c>
      <c r="D6" s="46" t="s">
        <v>76</v>
      </c>
      <c r="E6" s="46"/>
      <c r="F6" s="10" t="s">
        <v>77</v>
      </c>
    </row>
    <row r="7" spans="1:6" x14ac:dyDescent="0.15">
      <c r="A7" s="10">
        <v>1</v>
      </c>
      <c r="B7" s="11" t="s">
        <v>103</v>
      </c>
      <c r="C7" s="14" t="s">
        <v>25</v>
      </c>
      <c r="D7" s="10">
        <v>26</v>
      </c>
      <c r="E7" s="11" t="s">
        <v>103</v>
      </c>
      <c r="F7" s="14" t="s">
        <v>25</v>
      </c>
    </row>
    <row r="8" spans="1:6" x14ac:dyDescent="0.15">
      <c r="A8" s="10">
        <v>2</v>
      </c>
      <c r="B8" s="11" t="s">
        <v>104</v>
      </c>
      <c r="C8" s="13">
        <v>18218373.920000002</v>
      </c>
      <c r="D8" s="10">
        <v>27</v>
      </c>
      <c r="E8" s="11" t="s">
        <v>105</v>
      </c>
      <c r="F8" s="13">
        <v>12348271.970000001</v>
      </c>
    </row>
    <row r="9" spans="1:6" x14ac:dyDescent="0.15">
      <c r="A9" s="10">
        <v>3</v>
      </c>
      <c r="B9" s="11" t="s">
        <v>106</v>
      </c>
      <c r="C9" s="13">
        <v>0</v>
      </c>
      <c r="D9" s="10">
        <v>28</v>
      </c>
      <c r="E9" s="11" t="s">
        <v>82</v>
      </c>
      <c r="F9" s="13">
        <v>9122559.4600000009</v>
      </c>
    </row>
    <row r="10" spans="1:6" x14ac:dyDescent="0.15">
      <c r="A10" s="10">
        <v>4</v>
      </c>
      <c r="B10" s="11" t="s">
        <v>107</v>
      </c>
      <c r="C10" s="13">
        <v>0</v>
      </c>
      <c r="D10" s="10">
        <v>29</v>
      </c>
      <c r="E10" s="11" t="s">
        <v>84</v>
      </c>
      <c r="F10" s="13">
        <v>3225712.51</v>
      </c>
    </row>
    <row r="11" spans="1:6" x14ac:dyDescent="0.15">
      <c r="A11" s="10">
        <v>5</v>
      </c>
      <c r="B11" s="11" t="s">
        <v>108</v>
      </c>
      <c r="C11" s="13">
        <v>0</v>
      </c>
      <c r="D11" s="10">
        <v>30</v>
      </c>
      <c r="E11" s="11" t="s">
        <v>109</v>
      </c>
      <c r="F11" s="13">
        <v>0</v>
      </c>
    </row>
    <row r="12" spans="1:6" x14ac:dyDescent="0.15">
      <c r="A12" s="10">
        <v>6</v>
      </c>
      <c r="B12" s="31" t="s">
        <v>88</v>
      </c>
      <c r="C12" s="12">
        <f>C8+C9+C10+C11</f>
        <v>18218373.920000002</v>
      </c>
      <c r="D12" s="10">
        <v>31</v>
      </c>
      <c r="E12" s="31" t="s">
        <v>89</v>
      </c>
      <c r="F12" s="12">
        <f>F8+F11</f>
        <v>12348271.970000001</v>
      </c>
    </row>
    <row r="13" spans="1:6" x14ac:dyDescent="0.15">
      <c r="A13" s="10">
        <v>7</v>
      </c>
      <c r="B13" s="11" t="s">
        <v>110</v>
      </c>
      <c r="C13" s="13">
        <v>0</v>
      </c>
      <c r="D13" s="10">
        <v>32</v>
      </c>
      <c r="E13" s="11" t="s">
        <v>111</v>
      </c>
      <c r="F13" s="13">
        <v>0</v>
      </c>
    </row>
    <row r="14" spans="1:6" x14ac:dyDescent="0.15">
      <c r="A14" s="10">
        <v>8</v>
      </c>
      <c r="B14" s="11" t="s">
        <v>112</v>
      </c>
      <c r="C14" s="13">
        <v>0</v>
      </c>
      <c r="D14" s="10">
        <v>33</v>
      </c>
      <c r="E14" s="11" t="s">
        <v>113</v>
      </c>
      <c r="F14" s="13">
        <v>0</v>
      </c>
    </row>
    <row r="15" spans="1:6" x14ac:dyDescent="0.15">
      <c r="A15" s="10">
        <v>9</v>
      </c>
      <c r="B15" s="31" t="s">
        <v>59</v>
      </c>
      <c r="C15" s="12">
        <f>C12+C13+C14</f>
        <v>18218373.920000002</v>
      </c>
      <c r="D15" s="10">
        <v>34</v>
      </c>
      <c r="E15" s="31" t="s">
        <v>60</v>
      </c>
      <c r="F15" s="12">
        <f>F12+F13+F14</f>
        <v>12348271.970000001</v>
      </c>
    </row>
    <row r="16" spans="1:6" x14ac:dyDescent="0.15">
      <c r="A16" s="10">
        <v>10</v>
      </c>
      <c r="B16" s="11"/>
      <c r="C16" s="30"/>
      <c r="D16" s="10">
        <v>35</v>
      </c>
      <c r="E16" s="31" t="s">
        <v>61</v>
      </c>
      <c r="F16" s="12">
        <f>C15-F15</f>
        <v>5870101.9500000011</v>
      </c>
    </row>
    <row r="17" spans="1:6" x14ac:dyDescent="0.15">
      <c r="A17" s="10">
        <v>11</v>
      </c>
      <c r="B17" s="11" t="s">
        <v>114</v>
      </c>
      <c r="C17" s="13">
        <v>198845207.87</v>
      </c>
      <c r="D17" s="10">
        <v>36</v>
      </c>
      <c r="E17" s="11" t="s">
        <v>115</v>
      </c>
      <c r="F17" s="12">
        <f>C17+F16</f>
        <v>204715309.81999999</v>
      </c>
    </row>
    <row r="18" spans="1:6" x14ac:dyDescent="0.15">
      <c r="A18" s="10">
        <v>12</v>
      </c>
      <c r="B18" s="11"/>
      <c r="C18" s="30"/>
      <c r="D18" s="10">
        <v>37</v>
      </c>
      <c r="E18" s="31"/>
      <c r="F18" s="30"/>
    </row>
    <row r="19" spans="1:6" x14ac:dyDescent="0.15">
      <c r="A19" s="10">
        <v>13</v>
      </c>
      <c r="B19" s="11" t="s">
        <v>116</v>
      </c>
      <c r="C19" s="14" t="s">
        <v>25</v>
      </c>
      <c r="D19" s="10">
        <v>38</v>
      </c>
      <c r="E19" s="11" t="s">
        <v>116</v>
      </c>
      <c r="F19" s="14" t="s">
        <v>25</v>
      </c>
    </row>
    <row r="20" spans="1:6" x14ac:dyDescent="0.15">
      <c r="A20" s="32">
        <v>14</v>
      </c>
      <c r="B20" s="21" t="s">
        <v>117</v>
      </c>
      <c r="C20" s="23">
        <v>22133216</v>
      </c>
      <c r="D20" s="10">
        <v>39</v>
      </c>
      <c r="E20" s="11" t="s">
        <v>118</v>
      </c>
      <c r="F20" s="12">
        <f>F21+F22+F23</f>
        <v>0</v>
      </c>
    </row>
    <row r="21" spans="1:6" x14ac:dyDescent="0.15">
      <c r="A21" s="39">
        <v>15</v>
      </c>
      <c r="B21" s="40" t="s">
        <v>106</v>
      </c>
      <c r="C21" s="41">
        <v>0</v>
      </c>
      <c r="D21" s="32">
        <v>40</v>
      </c>
      <c r="E21" s="21" t="s">
        <v>82</v>
      </c>
      <c r="F21" s="23">
        <v>0</v>
      </c>
    </row>
    <row r="22" spans="1:6" x14ac:dyDescent="0.15">
      <c r="A22" s="39">
        <v>16</v>
      </c>
      <c r="B22" s="40" t="s">
        <v>107</v>
      </c>
      <c r="C22" s="41">
        <v>0</v>
      </c>
      <c r="D22" s="39">
        <v>41</v>
      </c>
      <c r="E22" s="40" t="s">
        <v>84</v>
      </c>
      <c r="F22" s="41">
        <v>0</v>
      </c>
    </row>
    <row r="23" spans="1:6" x14ac:dyDescent="0.15">
      <c r="A23" s="39">
        <v>17</v>
      </c>
      <c r="B23" s="40" t="s">
        <v>108</v>
      </c>
      <c r="C23" s="41">
        <v>0</v>
      </c>
      <c r="D23" s="39">
        <v>42</v>
      </c>
      <c r="E23" s="40" t="s">
        <v>86</v>
      </c>
      <c r="F23" s="41">
        <v>0</v>
      </c>
    </row>
    <row r="24" spans="1:6" x14ac:dyDescent="0.15">
      <c r="A24" s="39">
        <v>18</v>
      </c>
      <c r="B24" s="40"/>
      <c r="C24" s="42"/>
      <c r="D24" s="39">
        <v>43</v>
      </c>
      <c r="E24" s="40" t="s">
        <v>119</v>
      </c>
      <c r="F24" s="41">
        <v>22251118</v>
      </c>
    </row>
    <row r="25" spans="1:6" x14ac:dyDescent="0.15">
      <c r="A25" s="39">
        <v>19</v>
      </c>
      <c r="B25" s="18"/>
      <c r="C25" s="42"/>
      <c r="D25" s="39">
        <v>44</v>
      </c>
      <c r="E25" s="18" t="s">
        <v>120</v>
      </c>
      <c r="F25" s="41">
        <v>0</v>
      </c>
    </row>
    <row r="26" spans="1:6" x14ac:dyDescent="0.15">
      <c r="A26" s="43">
        <v>20</v>
      </c>
      <c r="B26" s="31" t="s">
        <v>88</v>
      </c>
      <c r="C26" s="19">
        <f>C20+C21+C22+C23</f>
        <v>22133216</v>
      </c>
      <c r="D26" s="43">
        <v>45</v>
      </c>
      <c r="E26" s="31" t="s">
        <v>89</v>
      </c>
      <c r="F26" s="19">
        <f>F20+F24+F25</f>
        <v>22251118</v>
      </c>
    </row>
    <row r="27" spans="1:6" x14ac:dyDescent="0.15">
      <c r="A27" s="10">
        <v>21</v>
      </c>
      <c r="B27" s="11" t="s">
        <v>110</v>
      </c>
      <c r="C27" s="13">
        <v>0</v>
      </c>
      <c r="D27" s="10">
        <v>46</v>
      </c>
      <c r="E27" s="11" t="s">
        <v>111</v>
      </c>
      <c r="F27" s="13">
        <v>0</v>
      </c>
    </row>
    <row r="28" spans="1:6" x14ac:dyDescent="0.15">
      <c r="A28" s="10">
        <v>22</v>
      </c>
      <c r="B28" s="11" t="s">
        <v>121</v>
      </c>
      <c r="C28" s="13">
        <v>0</v>
      </c>
      <c r="D28" s="10">
        <v>47</v>
      </c>
      <c r="E28" s="11" t="s">
        <v>113</v>
      </c>
      <c r="F28" s="13">
        <v>0</v>
      </c>
    </row>
    <row r="29" spans="1:6" x14ac:dyDescent="0.15">
      <c r="A29" s="10">
        <v>23</v>
      </c>
      <c r="B29" s="31" t="s">
        <v>59</v>
      </c>
      <c r="C29" s="12">
        <f>C26+C27+C28</f>
        <v>22133216</v>
      </c>
      <c r="D29" s="10">
        <v>48</v>
      </c>
      <c r="E29" s="31" t="s">
        <v>60</v>
      </c>
      <c r="F29" s="12">
        <f>F20+F24+F25+F27+F28</f>
        <v>22251118</v>
      </c>
    </row>
    <row r="30" spans="1:6" x14ac:dyDescent="0.15">
      <c r="A30" s="10">
        <v>24</v>
      </c>
      <c r="B30" s="31"/>
      <c r="C30" s="11"/>
      <c r="D30" s="10">
        <v>49</v>
      </c>
      <c r="E30" s="31" t="s">
        <v>61</v>
      </c>
      <c r="F30" s="12">
        <f>C29-F29</f>
        <v>-117902</v>
      </c>
    </row>
    <row r="31" spans="1:6" x14ac:dyDescent="0.15">
      <c r="A31" s="32">
        <v>25</v>
      </c>
      <c r="B31" s="21" t="s">
        <v>114</v>
      </c>
      <c r="C31" s="23">
        <v>19345093.329999998</v>
      </c>
      <c r="D31" s="32">
        <v>50</v>
      </c>
      <c r="E31" s="21" t="s">
        <v>115</v>
      </c>
      <c r="F31" s="22">
        <f>(C29+C31)-F29</f>
        <v>19227191.329999998</v>
      </c>
    </row>
    <row r="32" spans="1:6" x14ac:dyDescent="0.15">
      <c r="A32" s="53" t="s">
        <v>122</v>
      </c>
      <c r="B32" s="53"/>
      <c r="C32" s="54"/>
      <c r="D32" s="53"/>
      <c r="E32" s="53"/>
      <c r="F32" s="54"/>
    </row>
    <row r="33" spans="1:6" x14ac:dyDescent="0.15">
      <c r="A33" s="48" t="s">
        <v>123</v>
      </c>
      <c r="B33" s="48"/>
      <c r="C33" s="49"/>
      <c r="D33" s="48"/>
      <c r="E33" s="48"/>
      <c r="F33" s="49"/>
    </row>
    <row r="34" spans="1:6" x14ac:dyDescent="0.15">
      <c r="A34" s="48" t="s">
        <v>71</v>
      </c>
      <c r="B34" s="48"/>
      <c r="C34" s="49"/>
      <c r="D34" s="48"/>
      <c r="E34" s="48"/>
      <c r="F34" s="49"/>
    </row>
    <row r="35" spans="1:6" x14ac:dyDescent="0.15">
      <c r="A35" s="48" t="s">
        <v>72</v>
      </c>
      <c r="B35" s="48"/>
      <c r="C35" s="49"/>
      <c r="D35" s="48"/>
      <c r="E35" s="48"/>
      <c r="F35" s="49"/>
    </row>
    <row r="36" spans="1:6" x14ac:dyDescent="0.15">
      <c r="A36" s="35"/>
      <c r="B36" s="35"/>
      <c r="C36" s="35"/>
      <c r="D36" s="35"/>
      <c r="E36" s="35"/>
      <c r="F36" s="35"/>
    </row>
    <row r="37" spans="1:6" x14ac:dyDescent="0.15">
      <c r="A37" s="35"/>
      <c r="B37" s="35"/>
      <c r="C37" s="35"/>
      <c r="D37" s="35"/>
      <c r="E37" s="35"/>
      <c r="F37" s="35"/>
    </row>
    <row r="38" spans="1:6" x14ac:dyDescent="0.15">
      <c r="A38" s="35"/>
      <c r="B38" s="35"/>
      <c r="C38" s="35"/>
      <c r="D38" s="35"/>
      <c r="E38" s="35"/>
      <c r="F38" s="35"/>
    </row>
    <row r="39" spans="1:6" x14ac:dyDescent="0.15">
      <c r="A39" s="35"/>
      <c r="B39" s="35"/>
      <c r="C39" s="35"/>
      <c r="D39" s="35"/>
      <c r="E39" s="35"/>
      <c r="F39" s="35"/>
    </row>
    <row r="40" spans="1:6" x14ac:dyDescent="0.15">
      <c r="A40" s="35"/>
      <c r="B40" s="35"/>
      <c r="C40" s="35"/>
      <c r="D40" s="35"/>
      <c r="E40" s="35"/>
      <c r="F40" s="35"/>
    </row>
    <row r="41" spans="1:6" x14ac:dyDescent="0.15">
      <c r="A41" s="35"/>
      <c r="B41" s="35"/>
      <c r="C41" s="35"/>
      <c r="D41" s="35"/>
      <c r="E41" s="35"/>
      <c r="F41" s="35"/>
    </row>
    <row r="42" spans="1:6" x14ac:dyDescent="0.15">
      <c r="A42" s="35"/>
      <c r="B42" s="35"/>
      <c r="C42" s="35"/>
      <c r="D42" s="35"/>
      <c r="E42" s="35"/>
      <c r="F42" s="35"/>
    </row>
    <row r="43" spans="1:6" x14ac:dyDescent="0.15">
      <c r="A43" s="35"/>
      <c r="B43" s="35"/>
      <c r="C43" s="35"/>
      <c r="D43" s="35"/>
      <c r="E43" s="35"/>
      <c r="F43" s="35"/>
    </row>
    <row r="44" spans="1:6" x14ac:dyDescent="0.15">
      <c r="A44" s="35"/>
      <c r="B44" s="35"/>
      <c r="C44" s="35"/>
      <c r="D44" s="35"/>
      <c r="E44" s="35"/>
      <c r="F44" s="35"/>
    </row>
    <row r="45" spans="1:6" x14ac:dyDescent="0.15">
      <c r="A45" s="35"/>
      <c r="B45" s="35"/>
      <c r="C45" s="35"/>
      <c r="D45" s="35"/>
      <c r="E45" s="35"/>
      <c r="F45" s="35"/>
    </row>
    <row r="46" spans="1:6" x14ac:dyDescent="0.15">
      <c r="A46" s="35"/>
      <c r="B46" s="35"/>
      <c r="C46" s="35"/>
      <c r="D46" s="35"/>
      <c r="E46" s="35"/>
      <c r="F46" s="35"/>
    </row>
    <row r="47" spans="1:6" x14ac:dyDescent="0.15">
      <c r="A47" s="35"/>
      <c r="B47" s="35"/>
      <c r="C47" s="35"/>
      <c r="D47" s="35"/>
      <c r="E47" s="35"/>
      <c r="F47" s="35"/>
    </row>
    <row r="48" spans="1:6" x14ac:dyDescent="0.15">
      <c r="A48" s="35"/>
      <c r="B48" s="35"/>
      <c r="C48" s="35"/>
      <c r="D48" s="35"/>
      <c r="E48" s="35"/>
      <c r="F48" s="35"/>
    </row>
    <row r="49" spans="1:6" x14ac:dyDescent="0.15">
      <c r="A49" s="35"/>
      <c r="B49" s="35"/>
      <c r="C49" s="35"/>
      <c r="D49" s="35"/>
      <c r="E49" s="35"/>
      <c r="F49" s="35"/>
    </row>
    <row r="50" spans="1:6" x14ac:dyDescent="0.15">
      <c r="A50" s="35"/>
      <c r="B50" s="35"/>
      <c r="C50" s="35"/>
      <c r="D50" s="35"/>
      <c r="E50" s="35"/>
      <c r="F50" s="35"/>
    </row>
  </sheetData>
  <mergeCells count="9">
    <mergeCell ref="A33:F33"/>
    <mergeCell ref="A34:F34"/>
    <mergeCell ref="A35:F35"/>
    <mergeCell ref="A1:F1"/>
    <mergeCell ref="B5:C5"/>
    <mergeCell ref="D5:E5"/>
    <mergeCell ref="A6:B6"/>
    <mergeCell ref="D6:E6"/>
    <mergeCell ref="A32:F3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2022-07-25T08:47:33Z</dcterms:modified>
</cp:coreProperties>
</file>