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部门整体统计表" sheetId="2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<sst xmlns="http://schemas.openxmlformats.org/spreadsheetml/2006/main" count="234" uniqueCount="107">
  <si>
    <t>2023年度东西湖区金银湖街整体自评统计表</t>
  </si>
  <si>
    <t>填表人：余芊</t>
  </si>
  <si>
    <t>联系电话：85330577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</si>
  <si>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</si>
  <si>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</si>
  <si>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</si>
  <si>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</si>
  <si>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</si>
  <si>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</si>
  <si>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</si>
  <si>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</si>
  <si>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</si>
  <si>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</si>
  <si>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</si>
  <si>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</si>
  <si>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</si>
  <si>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</si>
  <si>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</si>
  <si>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</si>
  <si>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</si>
  <si>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</si>
  <si>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</si>
  <si>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</si>
  <si>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062001</t>
  </si>
  <si>
    <t>金银湖街</t>
  </si>
  <si>
    <t>部门整体</t>
  </si>
  <si>
    <t>项目申报不规范、指标设置不合理、指标设置不完整、财政资金拨付不到位</t>
  </si>
  <si>
    <t>2023年度武汉市东西湖区金银湖街项目绩效自评情况汇总表</t>
  </si>
  <si>
    <t>联系电话：</t>
  </si>
  <si>
    <t>总序号</t>
  </si>
  <si>
    <t>单位序号</t>
  </si>
  <si>
    <t>项目自评得分</t>
  </si>
  <si>
    <t>成本指标（20分）</t>
  </si>
  <si>
    <t>满意度指标
（10分）</t>
  </si>
  <si>
    <t>部门运行经费</t>
  </si>
  <si>
    <t>各科室</t>
  </si>
  <si>
    <t>财政资金未拨付到位；指标设置不合理；部分绩效目标完成不理想；指标设置不完整</t>
  </si>
  <si>
    <t>招商引资专项资金</t>
  </si>
  <si>
    <t>区域发展办</t>
  </si>
  <si>
    <t>财政资金未拨付到位；指标设置不合理；指标设置不完整</t>
  </si>
  <si>
    <t>对社区事业的补贴</t>
  </si>
  <si>
    <t>公共服务办</t>
  </si>
  <si>
    <t>指标设置不合理；指标设置不完整</t>
  </si>
  <si>
    <t>对二级单位的补贴</t>
  </si>
  <si>
    <t>党政综合办</t>
  </si>
  <si>
    <t>拆迁还建及规划建设费用</t>
  </si>
  <si>
    <t>部分绩效目标完成不理想；指标设置不完整</t>
  </si>
  <si>
    <t>农垦养老保险</t>
  </si>
  <si>
    <t>指标设置不完整</t>
  </si>
  <si>
    <t>生活费及过渡费</t>
  </si>
  <si>
    <t>绩效管理水平有待提高、指标设置不合理；指标设置不完整</t>
  </si>
  <si>
    <t>环卫作业经费</t>
  </si>
  <si>
    <t>汉高公司</t>
  </si>
  <si>
    <t>红色物业补贴</t>
  </si>
  <si>
    <t>红色物业</t>
  </si>
  <si>
    <t>小型修缮</t>
  </si>
  <si>
    <t>公共管理办</t>
  </si>
  <si>
    <t>指标设置不合理</t>
  </si>
  <si>
    <t>社区基层党组织活动经费</t>
  </si>
  <si>
    <t>党建办</t>
  </si>
  <si>
    <t>此项目为滚动持续性项目，经费执行是按当年的预算标准执行。</t>
  </si>
  <si>
    <t>惠民项目资金及社区工作经费</t>
  </si>
  <si>
    <t>公共事务办</t>
  </si>
  <si>
    <t>项目资金拨付滞后，项目开展周期短。</t>
  </si>
  <si>
    <t>垃圾分类运行经费</t>
  </si>
  <si>
    <t>费用跨年支付以及日常节约</t>
  </si>
  <si>
    <t>社区纳凉取暖资金</t>
  </si>
  <si>
    <t>经费拨付时间过晚</t>
  </si>
  <si>
    <t>社区养老服务设施运营补贴</t>
  </si>
  <si>
    <t>执行率不高，资金到账滞后。</t>
  </si>
  <si>
    <t>2021年-2023年国有企业退休人员社会化管理补助资金</t>
  </si>
  <si>
    <t>财政资金紧张，资金未及时拨付。</t>
  </si>
  <si>
    <t>应急管理灾害信息员通讯补贴</t>
  </si>
  <si>
    <t>平安建设办</t>
  </si>
  <si>
    <t>司法局餐费</t>
  </si>
  <si>
    <t>财政资金不足</t>
  </si>
  <si>
    <t>2023年计生扶持家庭端午节、中秋节慰问</t>
  </si>
  <si>
    <t>航天科工人才奖励</t>
  </si>
  <si>
    <t>2023年省级平安建设（综治工作）激励性转移资金</t>
  </si>
  <si>
    <t>第五届海峡两岸姊妹湖产业协作年会活动策划服务</t>
  </si>
  <si>
    <t>发放2022年下半年“四上”企业统计补贴</t>
  </si>
  <si>
    <t>维稳经费</t>
  </si>
  <si>
    <t>社会工作与志愿服务培育引导“以奖代补”</t>
  </si>
  <si>
    <t>该项目仍在进展中，还有部分项目款未结清。</t>
  </si>
  <si>
    <t>转业志愿兵安置和安置下岗历史遗留及公益岗位保障</t>
  </si>
  <si>
    <t>退役军人服务站</t>
  </si>
  <si>
    <t>该资金拨付较多，结余资金结转至下一年使用。</t>
  </si>
  <si>
    <t>独生子女保健费</t>
  </si>
  <si>
    <t>共青团工作经费</t>
  </si>
  <si>
    <t>成本节约</t>
  </si>
  <si>
    <t>部门退休军人两补齐</t>
  </si>
  <si>
    <t>指标重复拨付</t>
  </si>
  <si>
    <t>高中货币补贴</t>
  </si>
  <si>
    <t>乡结对共建项目、社区治理创新助力计划项目、国际化社区创建项目</t>
  </si>
  <si>
    <t>资金拨付滞后</t>
  </si>
  <si>
    <t>统战部2023年民族宗教慰问项目</t>
  </si>
  <si>
    <t>困难群众春节慰问资金</t>
  </si>
  <si>
    <t>严重精神障碍患者救助费用</t>
  </si>
  <si>
    <t>调剂指标不带资金</t>
  </si>
  <si>
    <t>退役军人服务保障经费</t>
  </si>
  <si>
    <t>资金使用不规范</t>
  </si>
  <si>
    <t>预算绩效管理激励性资金</t>
  </si>
  <si>
    <t>党群服务中心</t>
  </si>
  <si>
    <t>金银湖相关改造及装修工程</t>
  </si>
  <si>
    <t>金口社区党员服务中心装饰装修工程</t>
  </si>
  <si>
    <t>万科四季花城示范路及美丽街区建设专项经费</t>
  </si>
  <si>
    <t>脱贫人口医疗保障参保资助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</si>
</sst>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22"/>
      <name val="方正小标宋简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11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Protection="0">
      <alignment vertical="center"/>
    </xf>
    <xf numFmtId="9" fontId="40" fillId="0" borderId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40" fillId="0" borderId="0" applyProtection="0">
      <alignment vertical="center"/>
    </xf>
    <xf numFmtId="9" fontId="40" fillId="0" borderId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40" fillId="0" borderId="0" applyProtection="0">
      <alignment vertical="center"/>
    </xf>
    <xf numFmtId="9" fontId="40" fillId="0" borderId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41" fillId="0" borderId="0" applyProtection="0">
      <alignment vertical="center"/>
    </xf>
    <xf numFmtId="9" fontId="41" fillId="0" borderId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40" fillId="0" borderId="0" applyProtection="0">
      <alignment vertical="center"/>
    </xf>
    <xf numFmtId="9" fontId="40" fillId="0" borderId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40" fillId="0" borderId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40" fillId="0" borderId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40" fillId="0" borderId="0" applyProtection="0">
      <alignment vertical="center"/>
    </xf>
    <xf numFmtId="0" fontId="3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0" borderId="0" applyProtection="0">
      <alignment vertical="center"/>
    </xf>
    <xf numFmtId="0" fontId="16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45" fillId="0" borderId="0">
      <alignment vertical="center"/>
    </xf>
    <xf numFmtId="0" fontId="40" fillId="0" borderId="0">
      <alignment vertical="center"/>
    </xf>
    <xf numFmtId="0" fontId="16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6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/>
    <xf numFmtId="0" fontId="16" fillId="0" borderId="0" applyProtection="0"/>
    <xf numFmtId="0" fontId="16" fillId="0" borderId="0"/>
    <xf numFmtId="0" fontId="15" fillId="0" borderId="0">
      <protection locked="0"/>
    </xf>
    <xf numFmtId="0" fontId="15" fillId="0" borderId="0">
      <protection locked="0"/>
    </xf>
    <xf numFmtId="0" fontId="15" fillId="0" borderId="0"/>
    <xf numFmtId="0" fontId="15" fillId="0" borderId="0" applyProtection="0"/>
    <xf numFmtId="0" fontId="15" fillId="0" borderId="0" applyProtection="0"/>
    <xf numFmtId="0" fontId="15" fillId="0" borderId="0"/>
    <xf numFmtId="0" fontId="45" fillId="0" borderId="0" applyProtection="0">
      <alignment vertical="center"/>
    </xf>
    <xf numFmtId="0" fontId="40" fillId="0" borderId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16" fillId="0" borderId="0"/>
    <xf numFmtId="0" fontId="40" fillId="0" borderId="0" applyProtection="0">
      <alignment vertical="center"/>
    </xf>
    <xf numFmtId="0" fontId="42" fillId="0" borderId="0">
      <alignment vertical="center"/>
    </xf>
    <xf numFmtId="0" fontId="46" fillId="0" borderId="0"/>
    <xf numFmtId="0" fontId="47" fillId="0" borderId="0" applyProtection="0">
      <alignment vertical="center"/>
    </xf>
    <xf numFmtId="0" fontId="48" fillId="0" borderId="0">
      <alignment vertical="center"/>
    </xf>
    <xf numFmtId="0" fontId="15" fillId="0" borderId="0"/>
    <xf numFmtId="0" fontId="49" fillId="0" borderId="0" applyProtection="0"/>
    <xf numFmtId="0" fontId="16" fillId="0" borderId="0" applyProtection="0"/>
    <xf numFmtId="0" fontId="0" fillId="0" borderId="0">
      <alignment vertical="center"/>
    </xf>
    <xf numFmtId="0" fontId="1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39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16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43" fillId="0" borderId="0">
      <alignment vertical="center"/>
    </xf>
    <xf numFmtId="0" fontId="43" fillId="0" borderId="0" applyProtection="0">
      <alignment vertical="center"/>
    </xf>
    <xf numFmtId="0" fontId="42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0" fillId="0" borderId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Protection="0">
      <alignment vertical="center"/>
    </xf>
    <xf numFmtId="43" fontId="40" fillId="0" borderId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40" fillId="0" borderId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40" fillId="0" borderId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1" fillId="38" borderId="0" applyProtection="0">
      <alignment vertical="center"/>
    </xf>
    <xf numFmtId="0" fontId="51" fillId="38" borderId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0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9" fontId="14" fillId="0" borderId="0" xfId="8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9" fontId="16" fillId="0" borderId="0" xfId="8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9" fontId="17" fillId="0" borderId="3" xfId="8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 quotePrefix="1">
      <alignment horizontal="center" vertical="center"/>
    </xf>
    <xf numFmtId="0" fontId="0" fillId="0" borderId="3" xfId="0" applyBorder="1" quotePrefix="1">
      <alignment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P10" sqref="P10"/>
    </sheetView>
  </sheetViews>
  <sheetFormatPr defaultColWidth="9" defaultRowHeight="13.5" outlineLevelRow="4"/>
  <cols>
    <col min="6" max="8" width="9.375"/>
    <col min="9" max="9" width="10.375"/>
    <col min="17" max="17" width="24.5" customWidth="1"/>
  </cols>
  <sheetData>
    <row r="1" ht="27" spans="1:17">
      <c r="A1" s="34" t="s">
        <v>0</v>
      </c>
      <c r="B1" s="35"/>
      <c r="C1" s="35"/>
      <c r="D1" s="36"/>
      <c r="E1" s="36"/>
      <c r="F1" s="36"/>
      <c r="G1" s="36"/>
      <c r="H1" s="36"/>
      <c r="I1" s="36"/>
      <c r="J1" s="44"/>
      <c r="K1" s="45"/>
      <c r="L1" s="45"/>
      <c r="M1" s="45"/>
      <c r="N1" s="45"/>
      <c r="O1" s="45"/>
      <c r="P1" s="45"/>
      <c r="Q1" s="36"/>
    </row>
    <row r="2" ht="14.25" spans="1:17">
      <c r="A2" s="37" t="s">
        <v>1</v>
      </c>
      <c r="B2" s="38"/>
      <c r="C2" s="38"/>
      <c r="D2" s="38"/>
      <c r="E2" s="38"/>
      <c r="F2" s="39" t="s">
        <v>2</v>
      </c>
      <c r="G2" s="39"/>
      <c r="H2" s="39"/>
      <c r="I2" s="38"/>
      <c r="J2" s="46"/>
      <c r="K2" s="47"/>
      <c r="L2" s="47"/>
      <c r="M2" s="47"/>
      <c r="N2" s="47"/>
      <c r="O2" s="47"/>
      <c r="P2" s="47"/>
      <c r="Q2" s="38" t="s">
        <v>3</v>
      </c>
    </row>
    <row r="3" spans="1:17">
      <c r="A3" s="40" t="s">
        <v>4</v>
      </c>
      <c r="B3" s="41" t="s">
        <v>5</v>
      </c>
      <c r="C3" s="40" t="s">
        <v>6</v>
      </c>
      <c r="D3" s="40" t="s">
        <v>7</v>
      </c>
      <c r="E3" s="40" t="s">
        <v>8</v>
      </c>
      <c r="F3" s="42" t="s">
        <v>9</v>
      </c>
      <c r="G3" s="42"/>
      <c r="H3" s="42"/>
      <c r="I3" s="40" t="s">
        <v>10</v>
      </c>
      <c r="J3" s="48" t="s">
        <v>11</v>
      </c>
      <c r="K3" s="49" t="s">
        <v>12</v>
      </c>
      <c r="L3" s="50"/>
      <c r="M3" s="50"/>
      <c r="N3" s="50"/>
      <c r="O3" s="50"/>
      <c r="P3" s="51"/>
      <c r="Q3" s="53" t="s">
        <v>13</v>
      </c>
    </row>
    <row r="4" ht="40.5" spans="1:17">
      <c r="A4" s="43"/>
      <c r="B4" s="43"/>
      <c r="C4" s="43"/>
      <c r="D4" s="43"/>
      <c r="E4" s="43"/>
      <c r="F4" s="43" t="s">
        <v>14</v>
      </c>
      <c r="G4" s="43" t="s">
        <v>15</v>
      </c>
      <c r="H4" s="43" t="s">
        <v>16</v>
      </c>
      <c r="I4" s="43"/>
      <c r="J4" s="48"/>
      <c r="K4" s="51" t="s">
        <v>17</v>
      </c>
      <c r="L4" s="42" t="s">
        <v>18</v>
      </c>
      <c r="M4" s="42" t="s">
        <v>19</v>
      </c>
      <c r="N4" s="42" t="s">
        <v>20</v>
      </c>
      <c r="O4" s="42" t="s">
        <v>21</v>
      </c>
      <c r="P4" s="42" t="s">
        <v>22</v>
      </c>
      <c r="Q4" s="54"/>
    </row>
    <row r="5" ht="51" customHeight="1" spans="1:17">
      <c r="A5" s="13">
        <v>1</v>
      </c>
      <c r="B5" s="56" t="s">
        <v>23</v>
      </c>
      <c r="C5" s="13" t="s">
        <v>24</v>
      </c>
      <c r="D5" s="13" t="s">
        <v>25</v>
      </c>
      <c r="E5" s="13" t="s">
        <v>24</v>
      </c>
      <c r="F5" s="13">
        <v>49828.94</v>
      </c>
      <c r="G5" s="13">
        <v>84170.16</v>
      </c>
      <c r="H5" s="13">
        <v>133999.1</v>
      </c>
      <c r="I5" s="13">
        <v>126281.43</v>
      </c>
      <c r="J5" s="52">
        <v>0.9424</v>
      </c>
      <c r="K5" s="13">
        <v>18.85</v>
      </c>
      <c r="L5" s="13">
        <v>20</v>
      </c>
      <c r="M5" s="13">
        <v>18.78</v>
      </c>
      <c r="N5" s="13">
        <v>27</v>
      </c>
      <c r="O5" s="13">
        <v>10</v>
      </c>
      <c r="P5" s="13">
        <f>SUM(K5:O5)</f>
        <v>94.63</v>
      </c>
      <c r="Q5" s="55" t="s">
        <v>26</v>
      </c>
    </row>
  </sheetData>
  <mergeCells count="13">
    <mergeCell ref="A1:Q1"/>
    <mergeCell ref="A2:C2"/>
    <mergeCell ref="F2:H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4"/>
  <sheetViews>
    <sheetView workbookViewId="0">
      <pane xSplit="5" topLeftCell="F1" activePane="topRight" state="frozen"/>
      <selection/>
      <selection pane="topRight" activeCell="G30" sqref="G30"/>
    </sheetView>
  </sheetViews>
  <sheetFormatPr defaultColWidth="9" defaultRowHeight="13.5"/>
  <cols>
    <col min="1" max="1" width="5" customWidth="1"/>
    <col min="2" max="2" width="6.5" customWidth="1"/>
    <col min="3" max="3" width="6" customWidth="1"/>
    <col min="4" max="4" width="14.5" customWidth="1"/>
    <col min="5" max="5" width="43.125" style="3" customWidth="1"/>
    <col min="6" max="6" width="16.75" customWidth="1"/>
    <col min="7" max="7" width="11.75" customWidth="1"/>
    <col min="8" max="8" width="11" customWidth="1"/>
    <col min="9" max="9" width="12.125" customWidth="1"/>
    <col min="10" max="10" width="11.125" customWidth="1"/>
    <col min="11" max="11" width="9" customWidth="1"/>
    <col min="12" max="12" width="11.125"/>
    <col min="13" max="13" width="10.5" customWidth="1"/>
    <col min="15" max="15" width="11.25" customWidth="1"/>
    <col min="16" max="16" width="10.875" customWidth="1"/>
    <col min="17" max="17" width="9" customWidth="1"/>
    <col min="18" max="18" width="35.25" customWidth="1"/>
  </cols>
  <sheetData>
    <row r="1" ht="50.25" customHeight="1" spans="1:18">
      <c r="A1" s="4" t="s">
        <v>27</v>
      </c>
      <c r="B1" s="4"/>
      <c r="C1" s="4"/>
      <c r="D1" s="4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24.95" customHeight="1" spans="1:18">
      <c r="A2" s="7" t="s">
        <v>1</v>
      </c>
      <c r="B2" s="7"/>
      <c r="C2" s="7"/>
      <c r="D2" s="7"/>
      <c r="E2" s="8"/>
      <c r="F2" s="9"/>
      <c r="G2" s="9" t="s">
        <v>28</v>
      </c>
      <c r="H2" s="9"/>
      <c r="I2" s="9">
        <v>85330577</v>
      </c>
      <c r="J2" s="9"/>
      <c r="K2" s="9"/>
      <c r="L2" s="9"/>
      <c r="M2" s="9"/>
      <c r="N2" s="9"/>
      <c r="O2" s="9"/>
      <c r="P2" s="9"/>
      <c r="Q2" s="9"/>
      <c r="R2" s="9" t="s">
        <v>3</v>
      </c>
    </row>
    <row r="3" s="2" customFormat="1" ht="18.95" customHeight="1" spans="1:18">
      <c r="A3" s="10" t="s">
        <v>29</v>
      </c>
      <c r="B3" s="10" t="s">
        <v>5</v>
      </c>
      <c r="C3" s="10" t="s">
        <v>30</v>
      </c>
      <c r="D3" s="10" t="s">
        <v>6</v>
      </c>
      <c r="E3" s="10" t="s">
        <v>7</v>
      </c>
      <c r="F3" s="10" t="s">
        <v>8</v>
      </c>
      <c r="G3" s="11" t="s">
        <v>9</v>
      </c>
      <c r="H3" s="11"/>
      <c r="I3" s="11"/>
      <c r="J3" s="10" t="s">
        <v>10</v>
      </c>
      <c r="K3" s="10" t="s">
        <v>11</v>
      </c>
      <c r="L3" s="11" t="s">
        <v>31</v>
      </c>
      <c r="M3" s="11"/>
      <c r="N3" s="11"/>
      <c r="O3" s="11"/>
      <c r="P3" s="11"/>
      <c r="Q3" s="31"/>
      <c r="R3" s="11" t="s">
        <v>13</v>
      </c>
    </row>
    <row r="4" s="2" customFormat="1" ht="40.5" customHeight="1" spans="1:18">
      <c r="A4" s="12"/>
      <c r="B4" s="12"/>
      <c r="C4" s="12"/>
      <c r="D4" s="12"/>
      <c r="E4" s="12"/>
      <c r="F4" s="12"/>
      <c r="G4" s="12" t="s">
        <v>14</v>
      </c>
      <c r="H4" s="12" t="s">
        <v>15</v>
      </c>
      <c r="I4" s="12" t="s">
        <v>16</v>
      </c>
      <c r="J4" s="12"/>
      <c r="K4" s="12"/>
      <c r="L4" s="11" t="s">
        <v>17</v>
      </c>
      <c r="M4" s="11" t="s">
        <v>32</v>
      </c>
      <c r="N4" s="11" t="s">
        <v>19</v>
      </c>
      <c r="O4" s="11" t="s">
        <v>20</v>
      </c>
      <c r="P4" s="11" t="s">
        <v>33</v>
      </c>
      <c r="Q4" s="31" t="s">
        <v>22</v>
      </c>
      <c r="R4" s="11"/>
    </row>
    <row r="5" ht="29" customHeight="1" spans="1:18">
      <c r="A5" s="13">
        <v>1</v>
      </c>
      <c r="B5" s="57" t="s">
        <v>23</v>
      </c>
      <c r="C5" s="13">
        <v>1</v>
      </c>
      <c r="D5" s="15" t="s">
        <v>24</v>
      </c>
      <c r="E5" s="16" t="s">
        <v>34</v>
      </c>
      <c r="F5" s="15" t="s">
        <v>35</v>
      </c>
      <c r="G5" s="17">
        <v>1798.1</v>
      </c>
      <c r="H5" s="17"/>
      <c r="I5" s="17">
        <f>G5+H5</f>
        <v>1798.1</v>
      </c>
      <c r="J5" s="17">
        <v>1245.411895</v>
      </c>
      <c r="K5" s="26">
        <v>0.6926</v>
      </c>
      <c r="L5" s="27">
        <v>13.85</v>
      </c>
      <c r="M5" s="27">
        <v>20</v>
      </c>
      <c r="N5" s="27">
        <v>17.56</v>
      </c>
      <c r="O5" s="27">
        <v>30</v>
      </c>
      <c r="P5" s="27">
        <v>10</v>
      </c>
      <c r="Q5" s="13">
        <f>SUM(L5:P5)</f>
        <v>91.41</v>
      </c>
      <c r="R5" s="15" t="s">
        <v>36</v>
      </c>
    </row>
    <row r="6" ht="29" customHeight="1" spans="1:18">
      <c r="A6" s="13">
        <v>2</v>
      </c>
      <c r="B6" s="57" t="s">
        <v>23</v>
      </c>
      <c r="C6" s="13">
        <v>2</v>
      </c>
      <c r="D6" s="15" t="s">
        <v>24</v>
      </c>
      <c r="E6" s="16" t="s">
        <v>37</v>
      </c>
      <c r="F6" s="15" t="s">
        <v>38</v>
      </c>
      <c r="G6" s="17">
        <v>4000</v>
      </c>
      <c r="H6" s="17"/>
      <c r="I6" s="17">
        <f>G6+H6</f>
        <v>4000</v>
      </c>
      <c r="J6" s="17">
        <v>2549.481919</v>
      </c>
      <c r="K6" s="26">
        <f>J6/G6</f>
        <v>0.63737047975</v>
      </c>
      <c r="L6" s="27">
        <v>12.75</v>
      </c>
      <c r="M6" s="27">
        <v>20</v>
      </c>
      <c r="N6" s="27">
        <v>20</v>
      </c>
      <c r="O6" s="27">
        <v>30</v>
      </c>
      <c r="P6" s="27">
        <v>10</v>
      </c>
      <c r="Q6" s="13">
        <f t="shared" ref="Q6:Q12" si="0">SUM(L6:P6)</f>
        <v>92.75</v>
      </c>
      <c r="R6" s="15" t="s">
        <v>39</v>
      </c>
    </row>
    <row r="7" ht="29" customHeight="1" spans="1:18">
      <c r="A7" s="13">
        <v>3</v>
      </c>
      <c r="B7" s="57" t="s">
        <v>23</v>
      </c>
      <c r="C7" s="13">
        <v>3</v>
      </c>
      <c r="D7" s="15" t="s">
        <v>24</v>
      </c>
      <c r="E7" s="16" t="s">
        <v>40</v>
      </c>
      <c r="F7" s="15" t="s">
        <v>41</v>
      </c>
      <c r="G7" s="18">
        <v>6259.25</v>
      </c>
      <c r="H7" s="18"/>
      <c r="I7" s="17">
        <f>G7+H7</f>
        <v>6259.25</v>
      </c>
      <c r="J7" s="18">
        <v>6025.676046</v>
      </c>
      <c r="K7" s="26">
        <f t="shared" ref="K7:K12" si="1">J7/G7</f>
        <v>0.962683395934018</v>
      </c>
      <c r="L7" s="27">
        <v>19.25</v>
      </c>
      <c r="M7" s="27">
        <v>20</v>
      </c>
      <c r="N7" s="27">
        <v>18</v>
      </c>
      <c r="O7" s="27">
        <v>22</v>
      </c>
      <c r="P7" s="27">
        <v>9.44</v>
      </c>
      <c r="Q7" s="13">
        <f t="shared" si="0"/>
        <v>88.69</v>
      </c>
      <c r="R7" s="15" t="s">
        <v>42</v>
      </c>
    </row>
    <row r="8" ht="29" customHeight="1" spans="1:18">
      <c r="A8" s="13">
        <v>4</v>
      </c>
      <c r="B8" s="57" t="s">
        <v>23</v>
      </c>
      <c r="C8" s="13">
        <v>4</v>
      </c>
      <c r="D8" s="15" t="s">
        <v>24</v>
      </c>
      <c r="E8" s="19" t="s">
        <v>43</v>
      </c>
      <c r="F8" s="15" t="s">
        <v>44</v>
      </c>
      <c r="G8" s="18">
        <v>6879.94</v>
      </c>
      <c r="H8" s="18"/>
      <c r="I8" s="17">
        <f>G8+H8</f>
        <v>6879.94</v>
      </c>
      <c r="J8" s="18">
        <v>6024.971101</v>
      </c>
      <c r="K8" s="26">
        <f t="shared" si="1"/>
        <v>0.875730180931811</v>
      </c>
      <c r="L8" s="27">
        <v>17.51</v>
      </c>
      <c r="M8" s="27">
        <v>20</v>
      </c>
      <c r="N8" s="27">
        <v>20</v>
      </c>
      <c r="O8" s="27">
        <v>30</v>
      </c>
      <c r="P8" s="27">
        <v>10</v>
      </c>
      <c r="Q8" s="13">
        <f t="shared" si="0"/>
        <v>97.51</v>
      </c>
      <c r="R8" s="32"/>
    </row>
    <row r="9" ht="29" customHeight="1" spans="1:18">
      <c r="A9" s="13">
        <v>5</v>
      </c>
      <c r="B9" s="57" t="s">
        <v>23</v>
      </c>
      <c r="C9" s="13">
        <v>5</v>
      </c>
      <c r="D9" s="15" t="s">
        <v>24</v>
      </c>
      <c r="E9" s="19" t="s">
        <v>45</v>
      </c>
      <c r="F9" s="15" t="s">
        <v>38</v>
      </c>
      <c r="G9" s="18">
        <v>20531.5</v>
      </c>
      <c r="H9" s="18"/>
      <c r="I9" s="17">
        <f>G9+H9</f>
        <v>20531.5</v>
      </c>
      <c r="J9" s="18">
        <v>20051.906958</v>
      </c>
      <c r="K9" s="26">
        <f t="shared" si="1"/>
        <v>0.97664111039135</v>
      </c>
      <c r="L9" s="27">
        <v>19.53</v>
      </c>
      <c r="M9" s="27">
        <v>18.67</v>
      </c>
      <c r="N9" s="27">
        <v>17.25</v>
      </c>
      <c r="O9" s="27">
        <v>30</v>
      </c>
      <c r="P9" s="27">
        <v>10</v>
      </c>
      <c r="Q9" s="13">
        <f t="shared" si="0"/>
        <v>95.45</v>
      </c>
      <c r="R9" s="15" t="s">
        <v>46</v>
      </c>
    </row>
    <row r="10" ht="29" customHeight="1" spans="1:18">
      <c r="A10" s="13">
        <v>6</v>
      </c>
      <c r="B10" s="57" t="s">
        <v>23</v>
      </c>
      <c r="C10" s="13">
        <v>6</v>
      </c>
      <c r="D10" s="15" t="s">
        <v>24</v>
      </c>
      <c r="E10" s="19" t="s">
        <v>47</v>
      </c>
      <c r="F10" s="15" t="s">
        <v>38</v>
      </c>
      <c r="G10" s="18">
        <v>3365.6</v>
      </c>
      <c r="H10" s="18"/>
      <c r="I10" s="17">
        <f>G10+H10</f>
        <v>3365.6</v>
      </c>
      <c r="J10" s="18">
        <v>3302.070655</v>
      </c>
      <c r="K10" s="26">
        <f t="shared" si="1"/>
        <v>0.981123916983599</v>
      </c>
      <c r="L10" s="27">
        <v>19.62</v>
      </c>
      <c r="M10" s="27">
        <v>20</v>
      </c>
      <c r="N10" s="27">
        <v>20</v>
      </c>
      <c r="O10" s="27">
        <v>30</v>
      </c>
      <c r="P10" s="27">
        <v>10</v>
      </c>
      <c r="Q10" s="13">
        <f t="shared" si="0"/>
        <v>99.62</v>
      </c>
      <c r="R10" s="15" t="s">
        <v>48</v>
      </c>
    </row>
    <row r="11" ht="29" customHeight="1" spans="1:18">
      <c r="A11" s="13">
        <v>7</v>
      </c>
      <c r="B11" s="57" t="s">
        <v>23</v>
      </c>
      <c r="C11" s="13">
        <v>7</v>
      </c>
      <c r="D11" s="15" t="s">
        <v>24</v>
      </c>
      <c r="E11" s="16" t="s">
        <v>49</v>
      </c>
      <c r="F11" s="15" t="s">
        <v>41</v>
      </c>
      <c r="G11" s="18">
        <v>3715.85</v>
      </c>
      <c r="H11" s="18"/>
      <c r="I11" s="17">
        <f>G11+H11</f>
        <v>3715.85</v>
      </c>
      <c r="J11" s="18">
        <v>2813.24</v>
      </c>
      <c r="K11" s="26">
        <f t="shared" si="1"/>
        <v>0.757091917058008</v>
      </c>
      <c r="L11" s="27">
        <v>15.14</v>
      </c>
      <c r="M11" s="27">
        <v>20</v>
      </c>
      <c r="N11" s="27">
        <v>17.82</v>
      </c>
      <c r="O11" s="27">
        <v>28</v>
      </c>
      <c r="P11" s="27">
        <v>10</v>
      </c>
      <c r="Q11" s="13">
        <f t="shared" si="0"/>
        <v>90.96</v>
      </c>
      <c r="R11" s="27" t="s">
        <v>50</v>
      </c>
    </row>
    <row r="12" ht="29" customHeight="1" spans="1:18">
      <c r="A12" s="13">
        <v>8</v>
      </c>
      <c r="B12" s="57" t="s">
        <v>23</v>
      </c>
      <c r="C12" s="13">
        <v>8</v>
      </c>
      <c r="D12" s="15" t="s">
        <v>24</v>
      </c>
      <c r="E12" s="16" t="s">
        <v>51</v>
      </c>
      <c r="F12" s="15" t="s">
        <v>52</v>
      </c>
      <c r="G12" s="18">
        <v>3333.82</v>
      </c>
      <c r="H12" s="18"/>
      <c r="I12" s="17">
        <f>G12+H12</f>
        <v>3333.82</v>
      </c>
      <c r="J12" s="18">
        <v>3260.702328</v>
      </c>
      <c r="K12" s="26">
        <f t="shared" si="1"/>
        <v>0.978067900486529</v>
      </c>
      <c r="L12" s="27">
        <v>19.56</v>
      </c>
      <c r="M12" s="27">
        <v>12.42</v>
      </c>
      <c r="N12" s="27">
        <v>19.94</v>
      </c>
      <c r="O12" s="27">
        <v>30</v>
      </c>
      <c r="P12" s="27">
        <v>10</v>
      </c>
      <c r="Q12" s="13">
        <f t="shared" si="0"/>
        <v>91.92</v>
      </c>
      <c r="R12" s="27" t="s">
        <v>48</v>
      </c>
    </row>
    <row r="13" ht="29" customHeight="1" spans="1:18">
      <c r="A13" s="13">
        <v>9</v>
      </c>
      <c r="B13" s="57" t="s">
        <v>23</v>
      </c>
      <c r="C13" s="13">
        <v>9</v>
      </c>
      <c r="D13" s="15" t="s">
        <v>24</v>
      </c>
      <c r="E13" s="19" t="s">
        <v>53</v>
      </c>
      <c r="F13" s="15" t="s">
        <v>54</v>
      </c>
      <c r="G13" s="18"/>
      <c r="H13" s="18">
        <v>876.75</v>
      </c>
      <c r="I13" s="17">
        <f>G13+H13</f>
        <v>876.75</v>
      </c>
      <c r="J13" s="18">
        <v>695.1</v>
      </c>
      <c r="K13" s="26">
        <f>J13/I13</f>
        <v>0.792814371257485</v>
      </c>
      <c r="L13" s="28">
        <f>ROUND(J13/I13*20,2)</f>
        <v>15.86</v>
      </c>
      <c r="M13" s="28">
        <v>20</v>
      </c>
      <c r="N13" s="28">
        <v>20</v>
      </c>
      <c r="O13" s="28">
        <v>30</v>
      </c>
      <c r="P13" s="28">
        <v>10</v>
      </c>
      <c r="Q13" s="13">
        <f t="shared" ref="Q13:Q44" si="2">SUM(L13:P13)</f>
        <v>95.86</v>
      </c>
      <c r="R13" s="19"/>
    </row>
    <row r="14" ht="29" customHeight="1" spans="1:18">
      <c r="A14" s="13">
        <v>10</v>
      </c>
      <c r="B14" s="57" t="s">
        <v>23</v>
      </c>
      <c r="C14" s="13">
        <v>10</v>
      </c>
      <c r="D14" s="15" t="s">
        <v>24</v>
      </c>
      <c r="E14" s="19" t="s">
        <v>55</v>
      </c>
      <c r="F14" s="15" t="s">
        <v>56</v>
      </c>
      <c r="G14" s="18"/>
      <c r="H14" s="18">
        <v>300</v>
      </c>
      <c r="I14" s="17">
        <f>G14+H14</f>
        <v>300</v>
      </c>
      <c r="J14" s="18">
        <v>300</v>
      </c>
      <c r="K14" s="26">
        <f>J14/I14</f>
        <v>1</v>
      </c>
      <c r="L14" s="28">
        <f>ROUND(J14/I14*20,2)</f>
        <v>20</v>
      </c>
      <c r="M14" s="28">
        <v>20</v>
      </c>
      <c r="N14" s="28">
        <v>15</v>
      </c>
      <c r="O14" s="28">
        <v>30</v>
      </c>
      <c r="P14" s="28">
        <v>10</v>
      </c>
      <c r="Q14" s="13">
        <f t="shared" si="2"/>
        <v>95</v>
      </c>
      <c r="R14" s="19" t="s">
        <v>57</v>
      </c>
    </row>
    <row r="15" ht="29" customHeight="1" spans="1:18">
      <c r="A15" s="13">
        <v>11</v>
      </c>
      <c r="B15" s="57" t="s">
        <v>23</v>
      </c>
      <c r="C15" s="13">
        <v>11</v>
      </c>
      <c r="D15" s="15" t="s">
        <v>24</v>
      </c>
      <c r="E15" s="16" t="s">
        <v>58</v>
      </c>
      <c r="F15" s="15" t="s">
        <v>59</v>
      </c>
      <c r="G15" s="17"/>
      <c r="H15" s="17">
        <v>81.75</v>
      </c>
      <c r="I15" s="17">
        <f t="shared" ref="I15:I44" si="3">G15+H15</f>
        <v>81.75</v>
      </c>
      <c r="J15" s="17">
        <v>30.09</v>
      </c>
      <c r="K15" s="26">
        <f>J15/I15</f>
        <v>0.368073394495413</v>
      </c>
      <c r="L15" s="28">
        <f t="shared" ref="L15:L44" si="4">ROUND(J15/I15*20,2)</f>
        <v>7.36</v>
      </c>
      <c r="M15" s="28">
        <v>20</v>
      </c>
      <c r="N15" s="28">
        <v>20</v>
      </c>
      <c r="O15" s="28">
        <v>30</v>
      </c>
      <c r="P15" s="28">
        <v>10</v>
      </c>
      <c r="Q15" s="13">
        <f t="shared" si="2"/>
        <v>87.36</v>
      </c>
      <c r="R15" s="16" t="s">
        <v>60</v>
      </c>
    </row>
    <row r="16" ht="29" customHeight="1" spans="1:18">
      <c r="A16" s="13">
        <v>12</v>
      </c>
      <c r="B16" s="57" t="s">
        <v>23</v>
      </c>
      <c r="C16" s="13">
        <v>12</v>
      </c>
      <c r="D16" s="15" t="s">
        <v>24</v>
      </c>
      <c r="E16" s="16" t="s">
        <v>61</v>
      </c>
      <c r="F16" s="15" t="s">
        <v>62</v>
      </c>
      <c r="G16" s="18"/>
      <c r="H16" s="18">
        <v>641.47</v>
      </c>
      <c r="I16" s="17">
        <f t="shared" si="3"/>
        <v>641.47</v>
      </c>
      <c r="J16" s="18">
        <v>273.37</v>
      </c>
      <c r="K16" s="26">
        <f t="shared" ref="K16:K44" si="5">J16/I16</f>
        <v>0.42616178465088</v>
      </c>
      <c r="L16" s="28">
        <f t="shared" si="4"/>
        <v>8.52</v>
      </c>
      <c r="M16" s="28">
        <v>20</v>
      </c>
      <c r="N16" s="28">
        <v>20</v>
      </c>
      <c r="O16" s="28">
        <v>30</v>
      </c>
      <c r="P16" s="28">
        <v>10</v>
      </c>
      <c r="Q16" s="13">
        <f t="shared" si="2"/>
        <v>88.52</v>
      </c>
      <c r="R16" s="16" t="s">
        <v>63</v>
      </c>
    </row>
    <row r="17" ht="29" customHeight="1" spans="1:18">
      <c r="A17" s="13">
        <v>13</v>
      </c>
      <c r="B17" s="57" t="s">
        <v>23</v>
      </c>
      <c r="C17" s="13">
        <v>13</v>
      </c>
      <c r="D17" s="15" t="s">
        <v>24</v>
      </c>
      <c r="E17" s="16" t="s">
        <v>64</v>
      </c>
      <c r="F17" s="15" t="s">
        <v>52</v>
      </c>
      <c r="G17" s="18"/>
      <c r="H17" s="18">
        <v>470</v>
      </c>
      <c r="I17" s="17">
        <f t="shared" si="3"/>
        <v>470</v>
      </c>
      <c r="J17" s="18">
        <v>450.81</v>
      </c>
      <c r="K17" s="26">
        <f t="shared" si="5"/>
        <v>0.959170212765957</v>
      </c>
      <c r="L17" s="28">
        <f t="shared" si="4"/>
        <v>19.18</v>
      </c>
      <c r="M17" s="28">
        <v>17.84</v>
      </c>
      <c r="N17" s="28">
        <v>19.82</v>
      </c>
      <c r="O17" s="28">
        <v>40</v>
      </c>
      <c r="P17" s="28">
        <v>0</v>
      </c>
      <c r="Q17" s="13">
        <f t="shared" si="2"/>
        <v>96.84</v>
      </c>
      <c r="R17" s="16" t="s">
        <v>65</v>
      </c>
    </row>
    <row r="18" ht="29" customHeight="1" spans="1:18">
      <c r="A18" s="13">
        <v>14</v>
      </c>
      <c r="B18" s="57" t="s">
        <v>23</v>
      </c>
      <c r="C18" s="13">
        <v>14</v>
      </c>
      <c r="D18" s="15" t="s">
        <v>24</v>
      </c>
      <c r="E18" s="19" t="s">
        <v>66</v>
      </c>
      <c r="F18" s="15" t="s">
        <v>41</v>
      </c>
      <c r="G18" s="18"/>
      <c r="H18" s="18">
        <v>36</v>
      </c>
      <c r="I18" s="17">
        <f t="shared" si="3"/>
        <v>36</v>
      </c>
      <c r="J18" s="18">
        <v>1.98</v>
      </c>
      <c r="K18" s="26">
        <f t="shared" si="5"/>
        <v>0.055</v>
      </c>
      <c r="L18" s="28">
        <f t="shared" si="4"/>
        <v>1.1</v>
      </c>
      <c r="M18" s="28">
        <v>1.22</v>
      </c>
      <c r="N18" s="28">
        <v>20</v>
      </c>
      <c r="O18" s="28">
        <v>30</v>
      </c>
      <c r="P18" s="28">
        <v>10</v>
      </c>
      <c r="Q18" s="13">
        <f t="shared" si="2"/>
        <v>62.32</v>
      </c>
      <c r="R18" s="16" t="s">
        <v>67</v>
      </c>
    </row>
    <row r="19" ht="29" customHeight="1" spans="1:18">
      <c r="A19" s="13">
        <v>15</v>
      </c>
      <c r="B19" s="57" t="s">
        <v>23</v>
      </c>
      <c r="C19" s="13">
        <v>15</v>
      </c>
      <c r="D19" s="15" t="s">
        <v>24</v>
      </c>
      <c r="E19" s="19" t="s">
        <v>68</v>
      </c>
      <c r="F19" s="15" t="s">
        <v>62</v>
      </c>
      <c r="G19" s="18"/>
      <c r="H19" s="18">
        <v>115</v>
      </c>
      <c r="I19" s="17">
        <f t="shared" si="3"/>
        <v>115</v>
      </c>
      <c r="J19" s="18">
        <v>92.1</v>
      </c>
      <c r="K19" s="26">
        <f t="shared" si="5"/>
        <v>0.800869565217391</v>
      </c>
      <c r="L19" s="28">
        <f t="shared" si="4"/>
        <v>16.02</v>
      </c>
      <c r="M19" s="28">
        <v>20</v>
      </c>
      <c r="N19" s="28">
        <v>20</v>
      </c>
      <c r="O19" s="28">
        <v>30</v>
      </c>
      <c r="P19" s="28">
        <v>10</v>
      </c>
      <c r="Q19" s="13">
        <f t="shared" si="2"/>
        <v>96.02</v>
      </c>
      <c r="R19" s="16" t="s">
        <v>69</v>
      </c>
    </row>
    <row r="20" ht="29" customHeight="1" spans="1:18">
      <c r="A20" s="13">
        <v>16</v>
      </c>
      <c r="B20" s="57" t="s">
        <v>23</v>
      </c>
      <c r="C20" s="13">
        <v>16</v>
      </c>
      <c r="D20" s="15" t="s">
        <v>24</v>
      </c>
      <c r="E20" s="19" t="s">
        <v>70</v>
      </c>
      <c r="F20" s="15" t="s">
        <v>38</v>
      </c>
      <c r="G20" s="18"/>
      <c r="H20" s="18">
        <v>209.33</v>
      </c>
      <c r="I20" s="17">
        <f t="shared" si="3"/>
        <v>209.33</v>
      </c>
      <c r="J20" s="18">
        <v>160.42</v>
      </c>
      <c r="K20" s="26">
        <f t="shared" si="5"/>
        <v>0.766349782639851</v>
      </c>
      <c r="L20" s="28">
        <f t="shared" si="4"/>
        <v>15.33</v>
      </c>
      <c r="M20" s="28">
        <v>20</v>
      </c>
      <c r="N20" s="28">
        <v>20</v>
      </c>
      <c r="O20" s="28">
        <v>30</v>
      </c>
      <c r="P20" s="28">
        <v>10</v>
      </c>
      <c r="Q20" s="13">
        <f t="shared" si="2"/>
        <v>95.33</v>
      </c>
      <c r="R20" s="16" t="s">
        <v>71</v>
      </c>
    </row>
    <row r="21" ht="29" customHeight="1" spans="1:18">
      <c r="A21" s="13">
        <v>17</v>
      </c>
      <c r="B21" s="57" t="s">
        <v>23</v>
      </c>
      <c r="C21" s="13">
        <v>17</v>
      </c>
      <c r="D21" s="15" t="s">
        <v>24</v>
      </c>
      <c r="E21" s="19" t="s">
        <v>72</v>
      </c>
      <c r="F21" s="15" t="s">
        <v>73</v>
      </c>
      <c r="G21" s="18"/>
      <c r="H21" s="18">
        <v>2.28</v>
      </c>
      <c r="I21" s="17">
        <f t="shared" si="3"/>
        <v>2.28</v>
      </c>
      <c r="J21" s="18">
        <v>2.28</v>
      </c>
      <c r="K21" s="26">
        <f t="shared" si="5"/>
        <v>1</v>
      </c>
      <c r="L21" s="28">
        <f t="shared" si="4"/>
        <v>20</v>
      </c>
      <c r="M21" s="28">
        <v>20</v>
      </c>
      <c r="N21" s="28">
        <v>20</v>
      </c>
      <c r="O21" s="28">
        <v>30</v>
      </c>
      <c r="P21" s="28">
        <v>10</v>
      </c>
      <c r="Q21" s="13">
        <f t="shared" si="2"/>
        <v>100</v>
      </c>
      <c r="R21" s="16"/>
    </row>
    <row r="22" ht="29" customHeight="1" spans="1:18">
      <c r="A22" s="13">
        <v>18</v>
      </c>
      <c r="B22" s="57" t="s">
        <v>23</v>
      </c>
      <c r="C22" s="13">
        <v>18</v>
      </c>
      <c r="D22" s="15" t="s">
        <v>24</v>
      </c>
      <c r="E22" s="19" t="s">
        <v>74</v>
      </c>
      <c r="F22" s="15" t="s">
        <v>44</v>
      </c>
      <c r="G22" s="18"/>
      <c r="H22" s="18">
        <v>8.64</v>
      </c>
      <c r="I22" s="17">
        <f t="shared" si="3"/>
        <v>8.64</v>
      </c>
      <c r="J22" s="18">
        <v>2.16</v>
      </c>
      <c r="K22" s="26">
        <f t="shared" si="5"/>
        <v>0.25</v>
      </c>
      <c r="L22" s="28">
        <f t="shared" si="4"/>
        <v>5</v>
      </c>
      <c r="M22" s="28">
        <v>20</v>
      </c>
      <c r="N22" s="28">
        <v>20</v>
      </c>
      <c r="O22" s="28">
        <v>30</v>
      </c>
      <c r="P22" s="28">
        <v>10</v>
      </c>
      <c r="Q22" s="13">
        <f t="shared" si="2"/>
        <v>85</v>
      </c>
      <c r="R22" s="16" t="s">
        <v>75</v>
      </c>
    </row>
    <row r="23" ht="29" customHeight="1" spans="1:18">
      <c r="A23" s="13">
        <v>19</v>
      </c>
      <c r="B23" s="57" t="s">
        <v>23</v>
      </c>
      <c r="C23" s="13">
        <v>19</v>
      </c>
      <c r="D23" s="15" t="s">
        <v>24</v>
      </c>
      <c r="E23" s="19" t="s">
        <v>76</v>
      </c>
      <c r="F23" s="15" t="s">
        <v>41</v>
      </c>
      <c r="G23" s="18"/>
      <c r="H23" s="18">
        <v>1.9</v>
      </c>
      <c r="I23" s="17">
        <f t="shared" si="3"/>
        <v>1.9</v>
      </c>
      <c r="J23" s="18">
        <v>1.9</v>
      </c>
      <c r="K23" s="26">
        <f t="shared" si="5"/>
        <v>1</v>
      </c>
      <c r="L23" s="28">
        <f t="shared" si="4"/>
        <v>20</v>
      </c>
      <c r="M23" s="28">
        <v>20</v>
      </c>
      <c r="N23" s="28">
        <v>20</v>
      </c>
      <c r="O23" s="28">
        <v>30</v>
      </c>
      <c r="P23" s="28">
        <v>10</v>
      </c>
      <c r="Q23" s="13">
        <f t="shared" si="2"/>
        <v>100</v>
      </c>
      <c r="R23" s="16"/>
    </row>
    <row r="24" ht="29" customHeight="1" spans="1:18">
      <c r="A24" s="13">
        <v>20</v>
      </c>
      <c r="B24" s="57" t="s">
        <v>23</v>
      </c>
      <c r="C24" s="13">
        <v>20</v>
      </c>
      <c r="D24" s="15" t="s">
        <v>24</v>
      </c>
      <c r="E24" s="19" t="s">
        <v>77</v>
      </c>
      <c r="F24" s="15" t="s">
        <v>38</v>
      </c>
      <c r="G24" s="18"/>
      <c r="H24" s="18">
        <v>497.31</v>
      </c>
      <c r="I24" s="17">
        <f t="shared" si="3"/>
        <v>497.31</v>
      </c>
      <c r="J24" s="18">
        <v>497.31</v>
      </c>
      <c r="K24" s="26">
        <f t="shared" si="5"/>
        <v>1</v>
      </c>
      <c r="L24" s="28">
        <f t="shared" si="4"/>
        <v>20</v>
      </c>
      <c r="M24" s="28">
        <v>20</v>
      </c>
      <c r="N24" s="28">
        <v>20</v>
      </c>
      <c r="O24" s="28">
        <v>30</v>
      </c>
      <c r="P24" s="28">
        <v>10</v>
      </c>
      <c r="Q24" s="13">
        <f t="shared" si="2"/>
        <v>100</v>
      </c>
      <c r="R24" s="16"/>
    </row>
    <row r="25" ht="29" customHeight="1" spans="1:18">
      <c r="A25" s="13">
        <v>21</v>
      </c>
      <c r="B25" s="57" t="s">
        <v>23</v>
      </c>
      <c r="C25" s="13">
        <v>21</v>
      </c>
      <c r="D25" s="15" t="s">
        <v>24</v>
      </c>
      <c r="E25" s="19" t="s">
        <v>78</v>
      </c>
      <c r="F25" s="15" t="s">
        <v>73</v>
      </c>
      <c r="G25" s="18"/>
      <c r="H25" s="18">
        <v>2</v>
      </c>
      <c r="I25" s="17">
        <f t="shared" si="3"/>
        <v>2</v>
      </c>
      <c r="J25" s="18">
        <v>2</v>
      </c>
      <c r="K25" s="26">
        <f t="shared" si="5"/>
        <v>1</v>
      </c>
      <c r="L25" s="28">
        <f t="shared" si="4"/>
        <v>20</v>
      </c>
      <c r="M25" s="28">
        <v>20</v>
      </c>
      <c r="N25" s="28">
        <v>20</v>
      </c>
      <c r="O25" s="28">
        <v>30</v>
      </c>
      <c r="P25" s="28">
        <v>10</v>
      </c>
      <c r="Q25" s="13">
        <f t="shared" si="2"/>
        <v>100</v>
      </c>
      <c r="R25" s="16"/>
    </row>
    <row r="26" ht="29" customHeight="1" spans="1:18">
      <c r="A26" s="13">
        <v>22</v>
      </c>
      <c r="B26" s="57" t="s">
        <v>23</v>
      </c>
      <c r="C26" s="13">
        <v>22</v>
      </c>
      <c r="D26" s="15" t="s">
        <v>24</v>
      </c>
      <c r="E26" s="19" t="s">
        <v>79</v>
      </c>
      <c r="F26" s="15" t="s">
        <v>44</v>
      </c>
      <c r="G26" s="18"/>
      <c r="H26" s="18">
        <v>80</v>
      </c>
      <c r="I26" s="17">
        <f t="shared" si="3"/>
        <v>80</v>
      </c>
      <c r="J26" s="18">
        <v>79.8</v>
      </c>
      <c r="K26" s="26">
        <f t="shared" si="5"/>
        <v>0.9975</v>
      </c>
      <c r="L26" s="28">
        <f t="shared" si="4"/>
        <v>19.95</v>
      </c>
      <c r="M26" s="28">
        <v>20</v>
      </c>
      <c r="N26" s="28">
        <v>20</v>
      </c>
      <c r="O26" s="28">
        <v>29.8</v>
      </c>
      <c r="P26" s="28">
        <v>10</v>
      </c>
      <c r="Q26" s="13">
        <f t="shared" si="2"/>
        <v>99.75</v>
      </c>
      <c r="R26" s="16"/>
    </row>
    <row r="27" ht="29" customHeight="1" spans="1:18">
      <c r="A27" s="13">
        <v>23</v>
      </c>
      <c r="B27" s="57" t="s">
        <v>23</v>
      </c>
      <c r="C27" s="13">
        <v>23</v>
      </c>
      <c r="D27" s="15" t="s">
        <v>24</v>
      </c>
      <c r="E27" s="19" t="s">
        <v>80</v>
      </c>
      <c r="F27" s="15" t="s">
        <v>38</v>
      </c>
      <c r="G27" s="18"/>
      <c r="H27" s="18">
        <v>17.18</v>
      </c>
      <c r="I27" s="17">
        <f t="shared" si="3"/>
        <v>17.18</v>
      </c>
      <c r="J27" s="18">
        <v>17.18</v>
      </c>
      <c r="K27" s="26">
        <f t="shared" si="5"/>
        <v>1</v>
      </c>
      <c r="L27" s="28">
        <f t="shared" si="4"/>
        <v>20</v>
      </c>
      <c r="M27" s="28">
        <v>20</v>
      </c>
      <c r="N27" s="28">
        <v>20</v>
      </c>
      <c r="O27" s="28">
        <v>30</v>
      </c>
      <c r="P27" s="28">
        <v>10</v>
      </c>
      <c r="Q27" s="13">
        <f t="shared" si="2"/>
        <v>100</v>
      </c>
      <c r="R27" s="16"/>
    </row>
    <row r="28" ht="29" customHeight="1" spans="1:18">
      <c r="A28" s="13">
        <v>24</v>
      </c>
      <c r="B28" s="57" t="s">
        <v>23</v>
      </c>
      <c r="C28" s="13">
        <v>24</v>
      </c>
      <c r="D28" s="15" t="s">
        <v>24</v>
      </c>
      <c r="E28" s="20" t="s">
        <v>81</v>
      </c>
      <c r="F28" s="21" t="s">
        <v>73</v>
      </c>
      <c r="G28" s="22"/>
      <c r="H28" s="22">
        <v>35</v>
      </c>
      <c r="I28" s="17">
        <f t="shared" si="3"/>
        <v>35</v>
      </c>
      <c r="J28" s="22">
        <v>35</v>
      </c>
      <c r="K28" s="26">
        <f t="shared" si="5"/>
        <v>1</v>
      </c>
      <c r="L28" s="28">
        <f t="shared" si="4"/>
        <v>20</v>
      </c>
      <c r="M28" s="28">
        <v>20</v>
      </c>
      <c r="N28" s="28">
        <v>20</v>
      </c>
      <c r="O28" s="29">
        <v>30</v>
      </c>
      <c r="P28" s="29">
        <v>10</v>
      </c>
      <c r="Q28" s="13">
        <f t="shared" si="2"/>
        <v>100</v>
      </c>
      <c r="R28" s="33"/>
    </row>
    <row r="29" ht="29" customHeight="1" spans="1:18">
      <c r="A29" s="13">
        <v>25</v>
      </c>
      <c r="B29" s="57" t="s">
        <v>23</v>
      </c>
      <c r="C29" s="13">
        <v>25</v>
      </c>
      <c r="D29" s="15" t="s">
        <v>24</v>
      </c>
      <c r="E29" s="20" t="s">
        <v>82</v>
      </c>
      <c r="F29" s="21" t="s">
        <v>62</v>
      </c>
      <c r="G29" s="22"/>
      <c r="H29" s="22">
        <v>15</v>
      </c>
      <c r="I29" s="17">
        <f t="shared" si="3"/>
        <v>15</v>
      </c>
      <c r="J29" s="22">
        <v>12</v>
      </c>
      <c r="K29" s="26">
        <f t="shared" si="5"/>
        <v>0.8</v>
      </c>
      <c r="L29" s="28">
        <f t="shared" si="4"/>
        <v>16</v>
      </c>
      <c r="M29" s="28">
        <v>16</v>
      </c>
      <c r="N29" s="28">
        <v>20</v>
      </c>
      <c r="O29" s="28">
        <v>30</v>
      </c>
      <c r="P29" s="28">
        <v>10</v>
      </c>
      <c r="Q29" s="13">
        <f t="shared" si="2"/>
        <v>92</v>
      </c>
      <c r="R29" s="20" t="s">
        <v>83</v>
      </c>
    </row>
    <row r="30" ht="29" customHeight="1" spans="1:18">
      <c r="A30" s="13">
        <v>26</v>
      </c>
      <c r="B30" s="57" t="s">
        <v>23</v>
      </c>
      <c r="C30" s="13">
        <v>26</v>
      </c>
      <c r="D30" s="15" t="s">
        <v>24</v>
      </c>
      <c r="E30" s="19" t="s">
        <v>84</v>
      </c>
      <c r="F30" s="15" t="s">
        <v>85</v>
      </c>
      <c r="G30" s="18"/>
      <c r="H30" s="18">
        <v>67.09</v>
      </c>
      <c r="I30" s="17">
        <f t="shared" si="3"/>
        <v>67.09</v>
      </c>
      <c r="J30" s="18">
        <v>50.89</v>
      </c>
      <c r="K30" s="26">
        <f t="shared" si="5"/>
        <v>0.758533313459532</v>
      </c>
      <c r="L30" s="28">
        <f t="shared" si="4"/>
        <v>15.17</v>
      </c>
      <c r="M30" s="28">
        <v>20</v>
      </c>
      <c r="N30" s="28">
        <v>20</v>
      </c>
      <c r="O30" s="28">
        <v>30</v>
      </c>
      <c r="P30" s="28">
        <v>10</v>
      </c>
      <c r="Q30" s="13">
        <f t="shared" si="2"/>
        <v>95.17</v>
      </c>
      <c r="R30" s="16" t="s">
        <v>86</v>
      </c>
    </row>
    <row r="31" ht="29" customHeight="1" spans="1:18">
      <c r="A31" s="13">
        <v>27</v>
      </c>
      <c r="B31" s="57" t="s">
        <v>23</v>
      </c>
      <c r="C31" s="13">
        <v>27</v>
      </c>
      <c r="D31" s="15" t="s">
        <v>24</v>
      </c>
      <c r="E31" s="19" t="s">
        <v>87</v>
      </c>
      <c r="F31" s="15" t="s">
        <v>62</v>
      </c>
      <c r="G31" s="18"/>
      <c r="H31" s="18">
        <v>2.25</v>
      </c>
      <c r="I31" s="17">
        <f t="shared" si="3"/>
        <v>2.25</v>
      </c>
      <c r="J31" s="18">
        <v>2.25</v>
      </c>
      <c r="K31" s="26">
        <f t="shared" si="5"/>
        <v>1</v>
      </c>
      <c r="L31" s="28">
        <f t="shared" si="4"/>
        <v>20</v>
      </c>
      <c r="M31" s="28">
        <v>20</v>
      </c>
      <c r="N31" s="28">
        <v>20</v>
      </c>
      <c r="O31" s="28">
        <v>30</v>
      </c>
      <c r="P31" s="28">
        <v>10</v>
      </c>
      <c r="Q31" s="13">
        <f t="shared" si="2"/>
        <v>100</v>
      </c>
      <c r="R31" s="19"/>
    </row>
    <row r="32" ht="29" customHeight="1" spans="1:18">
      <c r="A32" s="13">
        <v>28</v>
      </c>
      <c r="B32" s="57" t="s">
        <v>23</v>
      </c>
      <c r="C32" s="13">
        <v>28</v>
      </c>
      <c r="D32" s="15" t="s">
        <v>24</v>
      </c>
      <c r="E32" s="19" t="s">
        <v>88</v>
      </c>
      <c r="F32" s="15" t="s">
        <v>59</v>
      </c>
      <c r="G32" s="18"/>
      <c r="H32" s="18">
        <v>2.2</v>
      </c>
      <c r="I32" s="17">
        <f t="shared" si="3"/>
        <v>2.2</v>
      </c>
      <c r="J32" s="18">
        <v>1.156</v>
      </c>
      <c r="K32" s="26">
        <f t="shared" si="5"/>
        <v>0.525454545454545</v>
      </c>
      <c r="L32" s="28">
        <f t="shared" si="4"/>
        <v>10.51</v>
      </c>
      <c r="M32" s="28">
        <v>20</v>
      </c>
      <c r="N32" s="28">
        <v>20</v>
      </c>
      <c r="O32" s="28">
        <v>30</v>
      </c>
      <c r="P32" s="28">
        <v>10</v>
      </c>
      <c r="Q32" s="13">
        <f t="shared" si="2"/>
        <v>90.51</v>
      </c>
      <c r="R32" s="19" t="s">
        <v>89</v>
      </c>
    </row>
    <row r="33" ht="29" customHeight="1" spans="1:18">
      <c r="A33" s="13">
        <v>29</v>
      </c>
      <c r="B33" s="57" t="s">
        <v>23</v>
      </c>
      <c r="C33" s="13">
        <v>29</v>
      </c>
      <c r="D33" s="15" t="s">
        <v>24</v>
      </c>
      <c r="E33" s="19" t="s">
        <v>90</v>
      </c>
      <c r="F33" s="15" t="s">
        <v>85</v>
      </c>
      <c r="G33" s="18"/>
      <c r="H33" s="18">
        <v>9.46</v>
      </c>
      <c r="I33" s="17">
        <f t="shared" si="3"/>
        <v>9.46</v>
      </c>
      <c r="J33" s="18">
        <v>4.06</v>
      </c>
      <c r="K33" s="26">
        <f t="shared" si="5"/>
        <v>0.429175475687104</v>
      </c>
      <c r="L33" s="28">
        <f t="shared" si="4"/>
        <v>8.58</v>
      </c>
      <c r="M33" s="28">
        <v>20</v>
      </c>
      <c r="N33" s="28">
        <v>20</v>
      </c>
      <c r="O33" s="28">
        <v>30</v>
      </c>
      <c r="P33" s="28">
        <v>10</v>
      </c>
      <c r="Q33" s="13">
        <f t="shared" si="2"/>
        <v>88.58</v>
      </c>
      <c r="R33" s="19" t="s">
        <v>91</v>
      </c>
    </row>
    <row r="34" ht="29" customHeight="1" spans="1:18">
      <c r="A34" s="13">
        <v>30</v>
      </c>
      <c r="B34" s="57" t="s">
        <v>23</v>
      </c>
      <c r="C34" s="13">
        <v>30</v>
      </c>
      <c r="D34" s="15" t="s">
        <v>24</v>
      </c>
      <c r="E34" s="19" t="s">
        <v>92</v>
      </c>
      <c r="F34" s="15" t="s">
        <v>62</v>
      </c>
      <c r="G34" s="18"/>
      <c r="H34" s="18">
        <v>0.66</v>
      </c>
      <c r="I34" s="17">
        <f t="shared" si="3"/>
        <v>0.66</v>
      </c>
      <c r="J34" s="18">
        <v>0.66</v>
      </c>
      <c r="K34" s="26">
        <f t="shared" si="5"/>
        <v>1</v>
      </c>
      <c r="L34" s="28">
        <f t="shared" si="4"/>
        <v>20</v>
      </c>
      <c r="M34" s="28">
        <v>20</v>
      </c>
      <c r="N34" s="28">
        <v>20</v>
      </c>
      <c r="O34" s="28">
        <v>30</v>
      </c>
      <c r="P34" s="28">
        <v>10</v>
      </c>
      <c r="Q34" s="13">
        <f t="shared" si="2"/>
        <v>100</v>
      </c>
      <c r="R34" s="19"/>
    </row>
    <row r="35" ht="29" customHeight="1" spans="1:18">
      <c r="A35" s="13">
        <v>31</v>
      </c>
      <c r="B35" s="57" t="s">
        <v>23</v>
      </c>
      <c r="C35" s="13">
        <v>31</v>
      </c>
      <c r="D35" s="15" t="s">
        <v>24</v>
      </c>
      <c r="E35" s="19" t="s">
        <v>93</v>
      </c>
      <c r="F35" s="15" t="s">
        <v>41</v>
      </c>
      <c r="G35" s="18"/>
      <c r="H35" s="18">
        <v>14</v>
      </c>
      <c r="I35" s="17">
        <f t="shared" si="3"/>
        <v>14</v>
      </c>
      <c r="J35" s="18">
        <v>5.92</v>
      </c>
      <c r="K35" s="26">
        <f t="shared" si="5"/>
        <v>0.422857142857143</v>
      </c>
      <c r="L35" s="28">
        <f t="shared" si="4"/>
        <v>8.46</v>
      </c>
      <c r="M35" s="28">
        <v>20</v>
      </c>
      <c r="N35" s="28">
        <v>20</v>
      </c>
      <c r="O35" s="28">
        <v>30</v>
      </c>
      <c r="P35" s="28">
        <v>10</v>
      </c>
      <c r="Q35" s="13">
        <f t="shared" si="2"/>
        <v>88.46</v>
      </c>
      <c r="R35" s="19" t="s">
        <v>94</v>
      </c>
    </row>
    <row r="36" ht="29" customHeight="1" spans="1:18">
      <c r="A36" s="13">
        <v>32</v>
      </c>
      <c r="B36" s="57" t="s">
        <v>23</v>
      </c>
      <c r="C36" s="13">
        <v>32</v>
      </c>
      <c r="D36" s="15" t="s">
        <v>24</v>
      </c>
      <c r="E36" s="23" t="s">
        <v>95</v>
      </c>
      <c r="F36" s="24" t="s">
        <v>59</v>
      </c>
      <c r="G36" s="25"/>
      <c r="H36" s="25">
        <v>0.05</v>
      </c>
      <c r="I36" s="17">
        <f t="shared" si="3"/>
        <v>0.05</v>
      </c>
      <c r="J36" s="25">
        <v>0.05</v>
      </c>
      <c r="K36" s="26">
        <f t="shared" si="5"/>
        <v>1</v>
      </c>
      <c r="L36" s="30">
        <f t="shared" si="4"/>
        <v>20</v>
      </c>
      <c r="M36" s="28">
        <v>20</v>
      </c>
      <c r="N36" s="28">
        <v>20</v>
      </c>
      <c r="O36" s="28">
        <v>30</v>
      </c>
      <c r="P36" s="28">
        <v>10</v>
      </c>
      <c r="Q36" s="13">
        <f t="shared" si="2"/>
        <v>100</v>
      </c>
      <c r="R36" s="19"/>
    </row>
    <row r="37" ht="29" customHeight="1" spans="1:18">
      <c r="A37" s="13">
        <v>33</v>
      </c>
      <c r="B37" s="57" t="s">
        <v>23</v>
      </c>
      <c r="C37" s="13">
        <v>33</v>
      </c>
      <c r="D37" s="15" t="s">
        <v>24</v>
      </c>
      <c r="E37" s="19" t="s">
        <v>96</v>
      </c>
      <c r="F37" s="15" t="s">
        <v>41</v>
      </c>
      <c r="G37" s="18"/>
      <c r="H37" s="18">
        <v>11.8</v>
      </c>
      <c r="I37" s="17">
        <f t="shared" si="3"/>
        <v>11.8</v>
      </c>
      <c r="J37" s="18">
        <v>11.8</v>
      </c>
      <c r="K37" s="26">
        <f t="shared" si="5"/>
        <v>1</v>
      </c>
      <c r="L37" s="28">
        <f t="shared" si="4"/>
        <v>20</v>
      </c>
      <c r="M37" s="28">
        <v>20</v>
      </c>
      <c r="N37" s="28">
        <v>20</v>
      </c>
      <c r="O37" s="28">
        <v>30</v>
      </c>
      <c r="P37" s="28">
        <v>10</v>
      </c>
      <c r="Q37" s="13">
        <f t="shared" si="2"/>
        <v>100</v>
      </c>
      <c r="R37" s="19"/>
    </row>
    <row r="38" ht="29" customHeight="1" spans="1:18">
      <c r="A38" s="13">
        <v>34</v>
      </c>
      <c r="B38" s="57" t="s">
        <v>23</v>
      </c>
      <c r="C38" s="13">
        <v>34</v>
      </c>
      <c r="D38" s="15" t="s">
        <v>24</v>
      </c>
      <c r="E38" s="19" t="s">
        <v>97</v>
      </c>
      <c r="F38" s="15" t="s">
        <v>73</v>
      </c>
      <c r="G38" s="18"/>
      <c r="H38" s="18">
        <v>2.97</v>
      </c>
      <c r="I38" s="17">
        <f t="shared" si="3"/>
        <v>2.97</v>
      </c>
      <c r="J38" s="18">
        <v>2.25</v>
      </c>
      <c r="K38" s="26">
        <f t="shared" si="5"/>
        <v>0.757575757575758</v>
      </c>
      <c r="L38" s="28">
        <f t="shared" si="4"/>
        <v>15.15</v>
      </c>
      <c r="M38" s="28">
        <v>20</v>
      </c>
      <c r="N38" s="28">
        <v>20</v>
      </c>
      <c r="O38" s="28">
        <v>30</v>
      </c>
      <c r="P38" s="28">
        <v>10</v>
      </c>
      <c r="Q38" s="13">
        <f t="shared" si="2"/>
        <v>95.15</v>
      </c>
      <c r="R38" s="19" t="s">
        <v>98</v>
      </c>
    </row>
    <row r="39" ht="29" customHeight="1" spans="1:18">
      <c r="A39" s="13">
        <v>35</v>
      </c>
      <c r="B39" s="57" t="s">
        <v>23</v>
      </c>
      <c r="C39" s="13">
        <v>35</v>
      </c>
      <c r="D39" s="15" t="s">
        <v>24</v>
      </c>
      <c r="E39" s="19" t="s">
        <v>99</v>
      </c>
      <c r="F39" s="15" t="s">
        <v>85</v>
      </c>
      <c r="G39" s="18"/>
      <c r="H39" s="18">
        <v>9.07</v>
      </c>
      <c r="I39" s="17">
        <f t="shared" si="3"/>
        <v>9.07</v>
      </c>
      <c r="J39" s="18">
        <v>0</v>
      </c>
      <c r="K39" s="26">
        <f t="shared" si="5"/>
        <v>0</v>
      </c>
      <c r="L39" s="28">
        <f t="shared" si="4"/>
        <v>0</v>
      </c>
      <c r="M39" s="28">
        <v>20</v>
      </c>
      <c r="N39" s="28">
        <v>20</v>
      </c>
      <c r="O39" s="28">
        <v>30</v>
      </c>
      <c r="P39" s="28">
        <v>10</v>
      </c>
      <c r="Q39" s="13">
        <f t="shared" si="2"/>
        <v>80</v>
      </c>
      <c r="R39" s="19" t="s">
        <v>100</v>
      </c>
    </row>
    <row r="40" ht="29" customHeight="1" spans="1:18">
      <c r="A40" s="13">
        <v>36</v>
      </c>
      <c r="B40" s="57" t="s">
        <v>23</v>
      </c>
      <c r="C40" s="13">
        <v>36</v>
      </c>
      <c r="D40" s="15" t="s">
        <v>24</v>
      </c>
      <c r="E40" s="19" t="s">
        <v>101</v>
      </c>
      <c r="F40" s="15" t="s">
        <v>102</v>
      </c>
      <c r="G40" s="18"/>
      <c r="H40" s="18">
        <v>3</v>
      </c>
      <c r="I40" s="17">
        <f t="shared" si="3"/>
        <v>3</v>
      </c>
      <c r="J40" s="18">
        <v>3</v>
      </c>
      <c r="K40" s="26">
        <f t="shared" si="5"/>
        <v>1</v>
      </c>
      <c r="L40" s="28">
        <f t="shared" si="4"/>
        <v>20</v>
      </c>
      <c r="M40" s="28">
        <v>20</v>
      </c>
      <c r="N40" s="28">
        <v>20</v>
      </c>
      <c r="O40" s="28">
        <v>30</v>
      </c>
      <c r="P40" s="28">
        <v>10</v>
      </c>
      <c r="Q40" s="13">
        <f t="shared" si="2"/>
        <v>100</v>
      </c>
      <c r="R40" s="19"/>
    </row>
    <row r="41" ht="29" customHeight="1" spans="1:18">
      <c r="A41" s="13">
        <v>37</v>
      </c>
      <c r="B41" s="57" t="s">
        <v>23</v>
      </c>
      <c r="C41" s="13">
        <v>37</v>
      </c>
      <c r="D41" s="15" t="s">
        <v>24</v>
      </c>
      <c r="E41" s="19" t="s">
        <v>103</v>
      </c>
      <c r="F41" s="15" t="s">
        <v>56</v>
      </c>
      <c r="G41" s="18"/>
      <c r="H41" s="18">
        <v>499.8</v>
      </c>
      <c r="I41" s="17">
        <f t="shared" si="3"/>
        <v>499.8</v>
      </c>
      <c r="J41" s="18">
        <v>499.33</v>
      </c>
      <c r="K41" s="26">
        <f t="shared" si="5"/>
        <v>0.99905962384954</v>
      </c>
      <c r="L41" s="28">
        <f t="shared" si="4"/>
        <v>19.98</v>
      </c>
      <c r="M41" s="28">
        <v>20</v>
      </c>
      <c r="N41" s="28">
        <v>20</v>
      </c>
      <c r="O41" s="28">
        <v>30</v>
      </c>
      <c r="P41" s="28">
        <v>10</v>
      </c>
      <c r="Q41" s="13">
        <f t="shared" si="2"/>
        <v>99.98</v>
      </c>
      <c r="R41" s="19"/>
    </row>
    <row r="42" ht="29" customHeight="1" spans="1:18">
      <c r="A42" s="13">
        <v>38</v>
      </c>
      <c r="B42" s="57" t="s">
        <v>23</v>
      </c>
      <c r="C42" s="13">
        <v>38</v>
      </c>
      <c r="D42" s="15" t="s">
        <v>24</v>
      </c>
      <c r="E42" s="19" t="s">
        <v>104</v>
      </c>
      <c r="F42" s="15" t="s">
        <v>56</v>
      </c>
      <c r="G42" s="18"/>
      <c r="H42" s="18">
        <v>34</v>
      </c>
      <c r="I42" s="17">
        <f t="shared" si="3"/>
        <v>34</v>
      </c>
      <c r="J42" s="18">
        <v>33.91</v>
      </c>
      <c r="K42" s="26">
        <f t="shared" si="5"/>
        <v>0.99735294117647</v>
      </c>
      <c r="L42" s="28">
        <f t="shared" si="4"/>
        <v>19.95</v>
      </c>
      <c r="M42" s="28">
        <v>20</v>
      </c>
      <c r="N42" s="28">
        <v>20</v>
      </c>
      <c r="O42" s="28">
        <v>30</v>
      </c>
      <c r="P42" s="28">
        <v>10</v>
      </c>
      <c r="Q42" s="13">
        <f t="shared" si="2"/>
        <v>99.95</v>
      </c>
      <c r="R42" s="19"/>
    </row>
    <row r="43" ht="29" customHeight="1" spans="1:18">
      <c r="A43" s="13">
        <v>39</v>
      </c>
      <c r="B43" s="57" t="s">
        <v>23</v>
      </c>
      <c r="C43" s="13">
        <v>39</v>
      </c>
      <c r="D43" s="15" t="s">
        <v>24</v>
      </c>
      <c r="E43" s="19" t="s">
        <v>105</v>
      </c>
      <c r="F43" s="15" t="s">
        <v>56</v>
      </c>
      <c r="G43" s="18"/>
      <c r="H43" s="18">
        <v>71.17</v>
      </c>
      <c r="I43" s="17">
        <f t="shared" si="3"/>
        <v>71.17</v>
      </c>
      <c r="J43" s="18">
        <v>69.42</v>
      </c>
      <c r="K43" s="26">
        <f t="shared" si="5"/>
        <v>0.975410987775748</v>
      </c>
      <c r="L43" s="28">
        <f t="shared" si="4"/>
        <v>19.51</v>
      </c>
      <c r="M43" s="28">
        <v>20</v>
      </c>
      <c r="N43" s="28">
        <v>20</v>
      </c>
      <c r="O43" s="28">
        <v>30</v>
      </c>
      <c r="P43" s="28">
        <v>10</v>
      </c>
      <c r="Q43" s="13">
        <f t="shared" si="2"/>
        <v>99.51</v>
      </c>
      <c r="R43" s="19"/>
    </row>
    <row r="44" ht="29" customHeight="1" spans="1:18">
      <c r="A44" s="13">
        <v>40</v>
      </c>
      <c r="B44" s="57" t="s">
        <v>23</v>
      </c>
      <c r="C44" s="13">
        <v>40</v>
      </c>
      <c r="D44" s="15" t="s">
        <v>24</v>
      </c>
      <c r="E44" s="19" t="s">
        <v>106</v>
      </c>
      <c r="F44" s="15" t="s">
        <v>56</v>
      </c>
      <c r="G44" s="18"/>
      <c r="H44" s="18">
        <v>0.13</v>
      </c>
      <c r="I44" s="17">
        <f t="shared" si="3"/>
        <v>0.13</v>
      </c>
      <c r="J44" s="18">
        <v>0.13</v>
      </c>
      <c r="K44" s="26">
        <f t="shared" si="5"/>
        <v>1</v>
      </c>
      <c r="L44" s="28">
        <f t="shared" si="4"/>
        <v>20</v>
      </c>
      <c r="M44" s="28">
        <v>20</v>
      </c>
      <c r="N44" s="28">
        <v>20</v>
      </c>
      <c r="O44" s="28">
        <v>30</v>
      </c>
      <c r="P44" s="28">
        <v>10</v>
      </c>
      <c r="Q44" s="13">
        <f t="shared" si="2"/>
        <v>100</v>
      </c>
      <c r="R44" s="19"/>
    </row>
  </sheetData>
  <mergeCells count="15"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2022-01-13T09:26:00Z</dcterms:created>
  <dcterms:modified xsi:type="dcterms:W3CDTF">2024-05-23T03:33:02Z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2052-12.1.0.16729</vt:lpwstr>
  </property>
</Properties>
</file>