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90"/>
  </bookViews>
  <sheets>
    <sheet name="部门整体统计表" sheetId="2" r:id="rId1"/>
    <sheet name="项目自评汇总表" sheetId="1" r:id="rId2"/>
  </sheets>
  <calcPr calcId="144525"/>
</workbook>
</file>

<file path=xl/sharedStrings.xml><?xml version="1.0" encoding="utf-8"?>
<sst xmlns="http://schemas.openxmlformats.org/spreadsheetml/2006/main" count="90" uniqueCount="60">
  <si>
    <t>2023年度东西湖区整体自评统计表</t>
  </si>
  <si>
    <t>填表人：张旻雯</t>
  </si>
  <si>
    <t>联系电话：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</si>
  <si>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</si>
  <si>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</si>
  <si>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</si>
  <si>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</si>
  <si>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</si>
  <si>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</si>
  <si>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</si>
  <si>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</si>
  <si>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</si>
  <si>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</si>
  <si>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</si>
  <si>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</si>
  <si>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</si>
  <si>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</si>
  <si>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</si>
  <si>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</si>
  <si>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</si>
  <si>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</si>
  <si>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</si>
  <si>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</si>
  <si>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073001</t>
  </si>
  <si>
    <t>区食药产业办</t>
  </si>
  <si>
    <t>部门整体</t>
  </si>
  <si>
    <t>1、执行率偏差大，主要原因是：海天一期固定资产补贴因财政吃紧，只兑现了50%；受疫情影响，部分企业2022年实际缴税低于预期，导致实际兑现扶持资金大幅低于预算；国家发改委对PPP项目管理政策发生调整，根据区政府会议精神，智慧园区PPP项目于2023年3月23日全面暂时停止建设。
2、在谈项目跟踪次数指标未完成，主要原因是：下半年资金紧张，项目支出被管控，一定程度影响了在谈项目跟踪频次。
3、园区配套设施建设指标未完成，主要原因是企业认为园区基础设施有待进一步完善。
4、扶持金兑现达标率指标未完成，主要原因是屹博欣实业由于经济纠纷导致账户冻结，申请延期兑现扶持资金。</t>
  </si>
  <si>
    <t>2023年度武汉市东西湖区项目绩效自评情况汇总表</t>
  </si>
  <si>
    <t>总序号</t>
  </si>
  <si>
    <t>单位序号</t>
  </si>
  <si>
    <t>项目自评得分</t>
  </si>
  <si>
    <t>成本指标（20分）</t>
  </si>
  <si>
    <t>满意度指标
（10分）</t>
  </si>
  <si>
    <t>党建、保密经费　</t>
  </si>
  <si>
    <t>综合办公室</t>
  </si>
  <si>
    <t>1、因2023年度机构改革后人员减少，2023年党建和保密工作经费支出比2022年有所减少。
2、2023年该项目预算数和实际需求有明显差距。</t>
  </si>
  <si>
    <t>后勤保障经费　</t>
  </si>
  <si>
    <t>普法、宣传、档案经费　</t>
  </si>
  <si>
    <t>2023年度下半年财政吃紧，公共预算项目类无法正常支出，后续征订的报刊以及档案整理费用是通过单位资金项目支付，因此执行率偏差较大。</t>
  </si>
  <si>
    <t>综治信访、乡村振兴经费　</t>
  </si>
  <si>
    <t>2023年度信访、乡村振兴工作未发生支出事项。</t>
  </si>
  <si>
    <t>应急资金</t>
  </si>
  <si>
    <t>2023年单位无防疫、防汛任务，因而导致偏差和绩效目标减分。</t>
  </si>
  <si>
    <t>园区规划及配套建设</t>
  </si>
  <si>
    <t>规划部</t>
  </si>
  <si>
    <t>1、2023年度下半年财政吃紧，公共预算项目类无法正常支出，后续海天兴工六路电力改迁工程设计费、施工费以及B0403编制单元局部地块控规变更论证费用是通过单位资金项目支付。
2、“园区配套设施建设”指标未完成，主要原因是企业认为园区基础设施有待进一步完善。</t>
  </si>
  <si>
    <t>招商活动经费　</t>
  </si>
  <si>
    <t>招商部</t>
  </si>
  <si>
    <t>一方面2023年度下半年资金紧张，项目支出被管控，一定程度影响了在谈项目跟踪频次；另一方面有些款项是在2024年才支付，这也影响了2023年预算执行率。</t>
  </si>
  <si>
    <t>企业扶持资金　</t>
  </si>
  <si>
    <t>经济发展部</t>
  </si>
  <si>
    <t>1、因2022年度受疫情影响，企业实际缴税低于预期，导致实际兑现扶持资金大幅低于预算；
2、屹博欣实业由于经济纠纷导致账户冻结，申请延期兑现扶持资金；
3、周黑鸭、良品铺子、新航实业未申请兑现。</t>
  </si>
  <si>
    <t>“四上”统计人员工资补贴　</t>
  </si>
  <si>
    <t>拨付湖北九康通生物医药研发和生产项目启动经费　</t>
  </si>
  <si>
    <t>2023年11月10日，湖北九康通生物医药有限公司获得了国家药品监督管理局关于“SHEN211片”药品的《药品临床试验批准通知书》（通知书编号：2023LP02253）），已累计投入临床前研发资金0.2435万元。药品进入临床研究阶段，无法短期内投入生产。</t>
  </si>
  <si>
    <t>海天调味品耗油项目一期投资补贴　</t>
  </si>
  <si>
    <t>偏差大的原因是因财政吃紧，2023年只兑现了50%补贴。</t>
  </si>
  <si>
    <t>湖北周黑鸭公司股东奖励资金</t>
  </si>
  <si>
    <t>2017-2019、2021年度市新两园建设提升工程奖补资金</t>
  </si>
  <si>
    <t>1、2023年3月，国家发改委对PPP项目管理政策发生调整。根据区政府会议精神，智慧园区PPP项目于2023年3月23日全面暂时停止建设。“新两园建设提升工程奖补资金”拟用于建设智慧园区PPP项目的相关配套设施建设，至2023年底，智慧园区PPP项目仍处于暂停状态。
2、执行的1936.25万元为单位存量资金上缴，于项目本身无关。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</si>
</sst>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9"/>
      <name val="黑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sz val="11"/>
      <color indexed="42"/>
      <name val="宋体"/>
      <charset val="134"/>
    </font>
    <font>
      <sz val="11"/>
      <color theme="1"/>
      <name val="Calibri"/>
      <charset val="134"/>
    </font>
    <font>
      <sz val="11"/>
      <color theme="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theme="8" tint="0.79979857783745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3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 applyProtection="0"/>
    <xf numFmtId="0" fontId="14" fillId="4" borderId="0" applyNumberFormat="0" applyBorder="0" applyAlignment="0" applyProtection="0">
      <alignment vertical="center"/>
    </xf>
    <xf numFmtId="0" fontId="16" fillId="8" borderId="10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8" fillId="0" borderId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3" fillId="0" borderId="9" applyNumberFormat="0" applyFill="0" applyAlignment="0" applyProtection="0">
      <alignment vertical="center"/>
    </xf>
    <xf numFmtId="9" fontId="18" fillId="0" borderId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31" borderId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8" fillId="0" borderId="0" applyProtection="0">
      <alignment vertical="center"/>
    </xf>
    <xf numFmtId="0" fontId="32" fillId="0" borderId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29" fillId="27" borderId="15" applyNumberFormat="0" applyAlignment="0" applyProtection="0">
      <alignment vertical="center"/>
    </xf>
    <xf numFmtId="0" fontId="31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  <xf numFmtId="0" fontId="31" fillId="0" borderId="0">
      <alignment vertical="center"/>
    </xf>
    <xf numFmtId="0" fontId="18" fillId="0" borderId="0">
      <alignment vertical="center"/>
    </xf>
    <xf numFmtId="9" fontId="32" fillId="0" borderId="0" applyProtection="0">
      <alignment vertical="center"/>
    </xf>
    <xf numFmtId="0" fontId="31" fillId="0" borderId="0">
      <alignment vertical="center"/>
    </xf>
    <xf numFmtId="0" fontId="18" fillId="0" borderId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9" fontId="18" fillId="0" borderId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9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  <xf numFmtId="0" fontId="0" fillId="30" borderId="0" applyNumberFormat="0" applyBorder="0" applyAlignment="0" applyProtection="0">
      <alignment vertical="center"/>
    </xf>
    <xf numFmtId="0" fontId="1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9" fontId="18" fillId="0" borderId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31" fillId="0" borderId="0">
      <alignment vertical="center"/>
    </xf>
    <xf numFmtId="0" fontId="31" fillId="0" borderId="0">
      <alignment vertical="center"/>
    </xf>
    <xf numFmtId="0" fontId="8" fillId="0" borderId="0">
      <alignment vertical="center"/>
    </xf>
    <xf numFmtId="0" fontId="8" fillId="0" borderId="0" applyProtection="0"/>
    <xf numFmtId="0" fontId="0" fillId="0" borderId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8" fillId="0" borderId="0" applyProtection="0"/>
    <xf numFmtId="0" fontId="8" fillId="0" borderId="0">
      <alignment vertical="center"/>
    </xf>
    <xf numFmtId="43" fontId="18" fillId="0" borderId="0" applyProtection="0">
      <alignment vertical="center"/>
    </xf>
    <xf numFmtId="43" fontId="18" fillId="0" borderId="0" applyProtection="0">
      <alignment vertical="center"/>
    </xf>
    <xf numFmtId="0" fontId="18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8" fillId="0" borderId="0"/>
    <xf numFmtId="43" fontId="18" fillId="0" borderId="0" applyFont="0" applyFill="0" applyBorder="0" applyAlignment="0" applyProtection="0">
      <alignment vertical="center"/>
    </xf>
    <xf numFmtId="43" fontId="18" fillId="0" borderId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8" fillId="0" borderId="0" applyProtection="0">
      <alignment vertical="center"/>
    </xf>
    <xf numFmtId="0" fontId="34" fillId="35" borderId="0" applyProtection="0">
      <alignment vertical="center"/>
    </xf>
    <xf numFmtId="0" fontId="8" fillId="0" borderId="0" applyProtection="0"/>
    <xf numFmtId="0" fontId="18" fillId="0" borderId="0">
      <alignment vertical="center"/>
    </xf>
    <xf numFmtId="43" fontId="18" fillId="0" borderId="0" applyProtection="0">
      <alignment vertical="center"/>
    </xf>
    <xf numFmtId="0" fontId="32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/>
    <xf numFmtId="0" fontId="18" fillId="0" borderId="0" applyProtection="0">
      <alignment vertical="center"/>
    </xf>
    <xf numFmtId="0" fontId="8" fillId="0" borderId="0"/>
    <xf numFmtId="43" fontId="0" fillId="0" borderId="0" applyFont="0" applyFill="0" applyBorder="0" applyAlignment="0" applyProtection="0">
      <alignment vertical="center"/>
    </xf>
    <xf numFmtId="0" fontId="18" fillId="0" borderId="0" applyProtection="0">
      <alignment vertical="center"/>
    </xf>
    <xf numFmtId="0" fontId="8" fillId="0" borderId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18" fillId="0" borderId="0" applyProtection="0">
      <alignment vertical="center"/>
    </xf>
    <xf numFmtId="0" fontId="31" fillId="0" borderId="0">
      <alignment vertical="center"/>
    </xf>
    <xf numFmtId="0" fontId="8" fillId="0" borderId="0"/>
    <xf numFmtId="0" fontId="34" fillId="35" borderId="0" applyProtection="0">
      <alignment vertical="center"/>
    </xf>
    <xf numFmtId="0" fontId="33" fillId="0" borderId="0">
      <alignment vertical="center"/>
    </xf>
    <xf numFmtId="9" fontId="32" fillId="0" borderId="0" applyProtection="0">
      <alignment vertical="center"/>
    </xf>
    <xf numFmtId="0" fontId="18" fillId="0" borderId="0" applyProtection="0">
      <alignment vertical="center"/>
    </xf>
    <xf numFmtId="0" fontId="0" fillId="0" borderId="0">
      <alignment vertical="center"/>
    </xf>
    <xf numFmtId="0" fontId="18" fillId="0" borderId="0" applyProtection="0">
      <alignment vertical="center"/>
    </xf>
    <xf numFmtId="9" fontId="18" fillId="0" borderId="0" applyProtection="0">
      <alignment vertical="center"/>
    </xf>
    <xf numFmtId="0" fontId="18" fillId="0" borderId="0" applyProtection="0">
      <alignment vertical="center"/>
    </xf>
    <xf numFmtId="0" fontId="8" fillId="0" borderId="0" applyProtection="0"/>
    <xf numFmtId="43" fontId="18" fillId="0" borderId="0" applyProtection="0">
      <alignment vertical="center"/>
    </xf>
    <xf numFmtId="0" fontId="18" fillId="0" borderId="0" applyProtection="0">
      <alignment vertical="center"/>
    </xf>
    <xf numFmtId="0" fontId="18" fillId="31" borderId="0" applyProtection="0">
      <alignment vertical="center"/>
    </xf>
    <xf numFmtId="0" fontId="18" fillId="0" borderId="0" applyProtection="0">
      <alignment vertical="center"/>
    </xf>
    <xf numFmtId="0" fontId="35" fillId="0" borderId="0"/>
    <xf numFmtId="0" fontId="8" fillId="0" borderId="0"/>
    <xf numFmtId="0" fontId="36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1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>
      <protection locked="0"/>
    </xf>
    <xf numFmtId="0" fontId="0" fillId="0" borderId="0">
      <alignment vertical="center"/>
    </xf>
    <xf numFmtId="0" fontId="18" fillId="0" borderId="0" applyProtection="0">
      <alignment vertical="center"/>
    </xf>
    <xf numFmtId="0" fontId="0" fillId="0" borderId="0">
      <alignment vertical="center"/>
    </xf>
    <xf numFmtId="0" fontId="1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/>
    <xf numFmtId="9" fontId="18" fillId="0" borderId="0" applyProtection="0">
      <alignment vertical="center"/>
    </xf>
    <xf numFmtId="0" fontId="8" fillId="0" borderId="0"/>
    <xf numFmtId="0" fontId="8" fillId="0" borderId="0" applyProtection="0"/>
    <xf numFmtId="0" fontId="0" fillId="30" borderId="0" applyNumberFormat="0" applyBorder="0" applyAlignment="0" applyProtection="0">
      <alignment vertical="center"/>
    </xf>
    <xf numFmtId="0" fontId="18" fillId="31" borderId="0" applyProtection="0">
      <alignment vertical="center"/>
    </xf>
    <xf numFmtId="0" fontId="8" fillId="0" borderId="0" applyProtection="0"/>
    <xf numFmtId="0" fontId="0" fillId="3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/>
    <xf numFmtId="9" fontId="0" fillId="0" borderId="0" applyFont="0" applyFill="0" applyBorder="0" applyAlignment="0" applyProtection="0">
      <alignment vertical="center"/>
    </xf>
    <xf numFmtId="9" fontId="18" fillId="0" borderId="0" applyProtection="0">
      <alignment vertical="center"/>
    </xf>
    <xf numFmtId="9" fontId="18" fillId="0" borderId="0" applyProtection="0">
      <alignment vertical="center"/>
    </xf>
    <xf numFmtId="0" fontId="32" fillId="0" borderId="0">
      <alignment vertical="center"/>
    </xf>
    <xf numFmtId="9" fontId="1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8" fillId="0" borderId="0"/>
    <xf numFmtId="0" fontId="18" fillId="31" borderId="0" applyProtection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 applyProtection="0"/>
    <xf numFmtId="0" fontId="8" fillId="0" borderId="0" applyProtection="0"/>
    <xf numFmtId="0" fontId="18" fillId="0" borderId="0">
      <alignment vertical="center"/>
    </xf>
    <xf numFmtId="0" fontId="0" fillId="0" borderId="0">
      <alignment vertical="center"/>
    </xf>
    <xf numFmtId="0" fontId="8" fillId="0" borderId="0">
      <protection locked="0"/>
    </xf>
    <xf numFmtId="0" fontId="18" fillId="0" borderId="0">
      <alignment vertical="center"/>
    </xf>
    <xf numFmtId="0" fontId="31" fillId="0" borderId="0">
      <alignment vertical="center"/>
    </xf>
    <xf numFmtId="0" fontId="18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0" borderId="0" applyProtection="0">
      <alignment vertical="center"/>
    </xf>
    <xf numFmtId="0" fontId="31" fillId="0" borderId="0">
      <alignment vertical="center"/>
    </xf>
    <xf numFmtId="0" fontId="8" fillId="0" borderId="0"/>
    <xf numFmtId="0" fontId="0" fillId="0" borderId="0">
      <alignment vertical="center"/>
    </xf>
    <xf numFmtId="0" fontId="18" fillId="0" borderId="0" applyProtection="0">
      <alignment vertical="center"/>
    </xf>
    <xf numFmtId="0" fontId="31" fillId="0" borderId="0">
      <alignment vertical="center"/>
    </xf>
    <xf numFmtId="0" fontId="38" fillId="0" borderId="0" applyProtection="0">
      <alignment vertical="center"/>
    </xf>
    <xf numFmtId="0" fontId="37" fillId="0" borderId="0">
      <alignment vertical="center"/>
    </xf>
    <xf numFmtId="0" fontId="39" fillId="0" borderId="0" applyProtection="0"/>
    <xf numFmtId="0" fontId="18" fillId="0" borderId="0">
      <alignment vertical="center"/>
    </xf>
    <xf numFmtId="0" fontId="8" fillId="0" borderId="0" applyProtection="0"/>
    <xf numFmtId="0" fontId="0" fillId="0" borderId="0">
      <alignment vertical="center"/>
    </xf>
    <xf numFmtId="0" fontId="8" fillId="0" borderId="0">
      <alignment vertical="center"/>
    </xf>
    <xf numFmtId="0" fontId="18" fillId="0" borderId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18" fillId="0" borderId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Protection="0">
      <alignment vertical="center"/>
    </xf>
    <xf numFmtId="0" fontId="0" fillId="0" borderId="0">
      <alignment vertical="center"/>
    </xf>
    <xf numFmtId="0" fontId="18" fillId="0" borderId="0" applyProtection="0">
      <alignment vertical="center"/>
    </xf>
    <xf numFmtId="0" fontId="31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0" fontId="5" fillId="0" borderId="3" xfId="0" applyNumberFormat="1" applyFont="1" applyBorder="1" applyAlignment="1">
      <alignment horizontal="center" vertical="center"/>
    </xf>
    <xf numFmtId="176" fontId="0" fillId="0" borderId="3" xfId="0" applyNumberFormat="1" applyBorder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  <xf numFmtId="9" fontId="7" fillId="0" borderId="0" xfId="3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9" fontId="8" fillId="0" borderId="0" xfId="32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9" fontId="9" fillId="0" borderId="3" xfId="32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9" fontId="0" fillId="0" borderId="3" xfId="0" applyNumberForma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3" xfId="0" applyBorder="1" applyAlignment="1" quotePrefix="1">
      <alignment horizontal="center" vertical="center"/>
    </xf>
  </cellXfs>
  <cellStyles count="230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常规 3 4 3" xfId="7"/>
    <cellStyle name="千位分隔" xfId="8" builtinId="3"/>
    <cellStyle name="常规 7 3" xfId="9"/>
    <cellStyle name="40% - 强调文字颜色 3" xfId="10" builtinId="39"/>
    <cellStyle name="差" xfId="11" builtinId="27"/>
    <cellStyle name="常规 6 6" xfId="12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常规 6" xfId="18"/>
    <cellStyle name="60% - 强调文字颜色 2" xfId="19" builtinId="36"/>
    <cellStyle name="常规 12 2 2" xfId="20"/>
    <cellStyle name="警告文本" xfId="21" builtinId="11"/>
    <cellStyle name="常规 6 5" xfId="22"/>
    <cellStyle name="标题 4" xfId="23" builtinId="19"/>
    <cellStyle name="标题" xfId="24" builtinId="15"/>
    <cellStyle name="常规 5 2" xfId="25"/>
    <cellStyle name="解释性文本" xfId="26" builtinId="53"/>
    <cellStyle name="常规 6 2" xfId="27"/>
    <cellStyle name="标题 1" xfId="28" builtinId="16"/>
    <cellStyle name="百分比 4" xfId="29"/>
    <cellStyle name="标题 2" xfId="30" builtinId="17"/>
    <cellStyle name="常规 5 2 2" xfId="31"/>
    <cellStyle name="百分比 5" xfId="32"/>
    <cellStyle name="常规 6 4" xfId="33"/>
    <cellStyle name="常规 4 2 2 2" xfId="34"/>
    <cellStyle name="60% - 强调文字颜色 1" xfId="35" builtinId="32"/>
    <cellStyle name="20% - 强调文字颜色 5 2 3 3" xfId="36"/>
    <cellStyle name="标题 3" xfId="37" builtinId="18"/>
    <cellStyle name="常规 5 2 3" xfId="38"/>
    <cellStyle name="常规 6 3 2 2" xfId="39"/>
    <cellStyle name="60% - 强调文字颜色 4" xfId="40" builtinId="44"/>
    <cellStyle name="输出" xfId="41" builtinId="21"/>
    <cellStyle name="计算" xfId="42" builtinId="22"/>
    <cellStyle name="检查单元格" xfId="43" builtinId="23"/>
    <cellStyle name="常规 8 3" xfId="44"/>
    <cellStyle name="20% - 强调文字颜色 6" xfId="45" builtinId="50"/>
    <cellStyle name="强调文字颜色 2" xfId="46" builtinId="33"/>
    <cellStyle name="常规 6 2 3" xfId="47"/>
    <cellStyle name="链接单元格" xfId="48" builtinId="24"/>
    <cellStyle name="汇总" xfId="49" builtinId="25"/>
    <cellStyle name="好" xfId="50" builtinId="26"/>
    <cellStyle name="常规 3 2 6" xfId="51"/>
    <cellStyle name="适中" xfId="52" builtinId="28"/>
    <cellStyle name="常规 8 2" xfId="53"/>
    <cellStyle name="20% - 强调文字颜色 5" xfId="54" builtinId="46"/>
    <cellStyle name="强调文字颜色 1" xfId="55" builtinId="29"/>
    <cellStyle name="20% - 强调文字颜色 1" xfId="56" builtinId="30"/>
    <cellStyle name="40% - 强调文字颜色 1" xfId="57" builtinId="31"/>
    <cellStyle name="20% - 强调文字颜色 2" xfId="58" builtinId="34"/>
    <cellStyle name="40% - 强调文字颜色 2" xfId="59" builtinId="35"/>
    <cellStyle name="强调文字颜色 3" xfId="60" builtinId="37"/>
    <cellStyle name="强调文字颜色 4" xfId="61" builtinId="41"/>
    <cellStyle name="20% - 强调文字颜色 4" xfId="62" builtinId="42"/>
    <cellStyle name="40% - 强调文字颜色 4" xfId="63" builtinId="43"/>
    <cellStyle name="强调文字颜色 5" xfId="64" builtinId="45"/>
    <cellStyle name="40% - 强调文字颜色 5" xfId="65" builtinId="47"/>
    <cellStyle name="60% - 强调文字颜色 5" xfId="66" builtinId="48"/>
    <cellStyle name="强调文字颜色 6" xfId="67" builtinId="49"/>
    <cellStyle name="40% - 强调文字颜色 6" xfId="68" builtinId="51"/>
    <cellStyle name="60% - 强调文字颜色 6" xfId="69" builtinId="52"/>
    <cellStyle name="常规 5 4 2" xfId="70"/>
    <cellStyle name="常规 4 3 2" xfId="71"/>
    <cellStyle name="常规 5 4" xfId="72"/>
    <cellStyle name="常规 7 2 2" xfId="73"/>
    <cellStyle name="常规 6 2 2" xfId="74"/>
    <cellStyle name="百分比 3 2" xfId="75"/>
    <cellStyle name="常规 7 2" xfId="76"/>
    <cellStyle name="常规 7 2 2 2" xfId="77"/>
    <cellStyle name="常规 7" xfId="78"/>
    <cellStyle name="常规 17" xfId="79"/>
    <cellStyle name="常规 6 4 2" xfId="80"/>
    <cellStyle name="常规 6 2 2 2" xfId="81"/>
    <cellStyle name="常规 5 5" xfId="82"/>
    <cellStyle name="百分比 2 3 3" xfId="83"/>
    <cellStyle name="常规 5 3 3" xfId="84"/>
    <cellStyle name="常规 4" xfId="85"/>
    <cellStyle name="常规 5 3 2 2" xfId="86"/>
    <cellStyle name="常规 5 3 2" xfId="87"/>
    <cellStyle name="百分比 2 3 2 2" xfId="88"/>
    <cellStyle name="常规 5 2 2 2" xfId="89"/>
    <cellStyle name="常规 5" xfId="90"/>
    <cellStyle name="常规 4 2 3" xfId="91"/>
    <cellStyle name="常规 4 5" xfId="92"/>
    <cellStyle name="20% - 强调文字颜色 5 2 3" xfId="93"/>
    <cellStyle name="常规 3 2 2" xfId="94"/>
    <cellStyle name="百分比 3 3" xfId="95"/>
    <cellStyle name="常规 12" xfId="96"/>
    <cellStyle name="常规 3 2 5" xfId="97"/>
    <cellStyle name="常规 3 2 3" xfId="98"/>
    <cellStyle name="百分比 3 4" xfId="99"/>
    <cellStyle name="常规 10" xfId="100"/>
    <cellStyle name="常规 11" xfId="101"/>
    <cellStyle name="百分比 3 5" xfId="102"/>
    <cellStyle name="常规 3 2 4" xfId="103"/>
    <cellStyle name="常规 2 10 2" xfId="104"/>
    <cellStyle name="常规 14" xfId="105"/>
    <cellStyle name="常规 9 2" xfId="106"/>
    <cellStyle name="常规 8" xfId="107"/>
    <cellStyle name="常规 2 10 3" xfId="108"/>
    <cellStyle name="常规 15" xfId="109"/>
    <cellStyle name="常规 9 2 2" xfId="110"/>
    <cellStyle name="常规 7 3 2" xfId="111"/>
    <cellStyle name="千位分隔 2" xfId="112"/>
    <cellStyle name="常规 9 3" xfId="113"/>
    <cellStyle name="常规 9" xfId="114"/>
    <cellStyle name="常规 12 2" xfId="115"/>
    <cellStyle name="20% - 强调文字颜色 5 2 3 2" xfId="116"/>
    <cellStyle name="常规 9 4" xfId="117"/>
    <cellStyle name="常规 2 3 3 2" xfId="118"/>
    <cellStyle name="常规 12 3" xfId="119"/>
    <cellStyle name="千位分隔 2 4" xfId="120"/>
    <cellStyle name="千位分隔 2 2 2" xfId="121"/>
    <cellStyle name="常规 3 4 2" xfId="122"/>
    <cellStyle name="千位分隔 2 2 3" xfId="123"/>
    <cellStyle name="常规 2 3 5" xfId="124"/>
    <cellStyle name="千位分隔 2 3" xfId="125"/>
    <cellStyle name="千位分隔 4 2" xfId="126"/>
    <cellStyle name="强调文字颜色 2 2" xfId="127"/>
    <cellStyle name="常规 3 2 3 2 2" xfId="128"/>
    <cellStyle name="强调文字颜色 2 2 2 2" xfId="129"/>
    <cellStyle name="常规 2 2 2 3" xfId="130"/>
    <cellStyle name="常规 18" xfId="131"/>
    <cellStyle name="千位分隔 2 3 2" xfId="132"/>
    <cellStyle name="常规 6 3 3" xfId="133"/>
    <cellStyle name="百分比 2 3" xfId="134"/>
    <cellStyle name="常规 2 2 2 2" xfId="135"/>
    <cellStyle name="常规 3 3 2 2" xfId="136"/>
    <cellStyle name="常规 2 2 5" xfId="137"/>
    <cellStyle name="千位分隔 3" xfId="138"/>
    <cellStyle name="常规 11 2" xfId="139"/>
    <cellStyle name="常规 3 2 4 2" xfId="140"/>
    <cellStyle name="千位分隔 2 2" xfId="141"/>
    <cellStyle name="常规 4 4" xfId="142"/>
    <cellStyle name="常规 4 2 2" xfId="143"/>
    <cellStyle name="常规 2 2" xfId="144"/>
    <cellStyle name="强调文字颜色 2 2 3" xfId="145"/>
    <cellStyle name="常规 13" xfId="146"/>
    <cellStyle name="百分比 3 2 2" xfId="147"/>
    <cellStyle name="常规 7 4" xfId="148"/>
    <cellStyle name="常规 10 3" xfId="149"/>
    <cellStyle name="常规 3 2 3 3" xfId="150"/>
    <cellStyle name="百分比 2 2 3" xfId="151"/>
    <cellStyle name="常规 3 6" xfId="152"/>
    <cellStyle name="常规 2 3" xfId="153"/>
    <cellStyle name="千位分隔 3 2" xfId="154"/>
    <cellStyle name="常规 8 3 2" xfId="155"/>
    <cellStyle name="20% - 强调文字颜色 5 2 4 3" xfId="156"/>
    <cellStyle name="常规 2 4 2" xfId="157"/>
    <cellStyle name="常规 2 6" xfId="158"/>
    <cellStyle name="常规 2 3 3" xfId="159"/>
    <cellStyle name="强调文字颜色 2 2 2" xfId="160"/>
    <cellStyle name="常规 3 2 2 2" xfId="161"/>
    <cellStyle name="常规 7 2 3" xfId="162"/>
    <cellStyle name="20% - 强调文字颜色 5 2" xfId="163"/>
    <cellStyle name="常规 8 2 2" xfId="164"/>
    <cellStyle name="常规 8 4" xfId="165"/>
    <cellStyle name="千位分隔 4" xfId="166"/>
    <cellStyle name="常规 2 3 2 2" xfId="167"/>
    <cellStyle name="常规 11 3" xfId="168"/>
    <cellStyle name="常规 10 2" xfId="169"/>
    <cellStyle name="常规 3 2 3 2" xfId="170"/>
    <cellStyle name="常规 3 4 2 2" xfId="171"/>
    <cellStyle name="百分比 2 4" xfId="172"/>
    <cellStyle name="常规 2 2 2" xfId="173"/>
    <cellStyle name="百分比 3 3 2" xfId="174"/>
    <cellStyle name="常规 2 2 3" xfId="175"/>
    <cellStyle name="常规 2 3 4" xfId="176"/>
    <cellStyle name="20% - 强调文字颜色 5 2 4 2" xfId="177"/>
    <cellStyle name="20% - 强调文字颜色 5 2 5" xfId="178"/>
    <cellStyle name="常规 2 2 2 2 2" xfId="179"/>
    <cellStyle name="20% - 强调文字颜色 5 2 2" xfId="180"/>
    <cellStyle name="20% - 强调文字颜色 5 2 4" xfId="181"/>
    <cellStyle name="常规 5 3" xfId="182"/>
    <cellStyle name="百分比 2 3 2" xfId="183"/>
    <cellStyle name="常规 2 5 2" xfId="184"/>
    <cellStyle name="百分比 2 6" xfId="185"/>
    <cellStyle name="百分比 2 2 2 2" xfId="186"/>
    <cellStyle name="百分比 2 5" xfId="187"/>
    <cellStyle name="常规 6 3" xfId="188"/>
    <cellStyle name="百分比 2 4 2" xfId="189"/>
    <cellStyle name="百分比 2" xfId="190"/>
    <cellStyle name="20% - 强调文字颜色 5 2 2 2" xfId="191"/>
    <cellStyle name="常规 12 4" xfId="192"/>
    <cellStyle name="常规 2 3 2" xfId="193"/>
    <cellStyle name="20% - 强调文字颜色 5 2 2 3" xfId="194"/>
    <cellStyle name="常规 16" xfId="195"/>
    <cellStyle name="常规 2" xfId="196"/>
    <cellStyle name="常规 2 10" xfId="197"/>
    <cellStyle name="常规 2 10 2 2" xfId="198"/>
    <cellStyle name="常规 2 2 3 2" xfId="199"/>
    <cellStyle name="常规 7 5" xfId="200"/>
    <cellStyle name="常规 3 3" xfId="201"/>
    <cellStyle name="常规 2 3 2 3" xfId="202"/>
    <cellStyle name="常规 3 4" xfId="203"/>
    <cellStyle name="常规 8 5" xfId="204"/>
    <cellStyle name="常规 4 3" xfId="205"/>
    <cellStyle name="百分比 2 2 2" xfId="206"/>
    <cellStyle name="常规 2 4" xfId="207"/>
    <cellStyle name="常规 2 4 3" xfId="208"/>
    <cellStyle name="常规 2 7" xfId="209"/>
    <cellStyle name="常规 2 5" xfId="210"/>
    <cellStyle name="常规 2 5 2 2" xfId="211"/>
    <cellStyle name="常规 2 5 3" xfId="212"/>
    <cellStyle name="常规 2 6 2" xfId="213"/>
    <cellStyle name="常规 2 6 3" xfId="214"/>
    <cellStyle name="常规 2 7 2" xfId="215"/>
    <cellStyle name="常规 5 6" xfId="216"/>
    <cellStyle name="常规 2_Sheet5" xfId="217"/>
    <cellStyle name="常规 3" xfId="218"/>
    <cellStyle name="常规 3 2" xfId="219"/>
    <cellStyle name="常规 3 2 2 2 2" xfId="220"/>
    <cellStyle name="百分比 2 2" xfId="221"/>
    <cellStyle name="常规 6 3 2" xfId="222"/>
    <cellStyle name="常规 3 2 2 3" xfId="223"/>
    <cellStyle name="百分比 3" xfId="224"/>
    <cellStyle name="常规 3 3 2" xfId="225"/>
    <cellStyle name="常规 3 3 3" xfId="226"/>
    <cellStyle name="常规 3 5" xfId="227"/>
    <cellStyle name="常规 3 5 2" xfId="228"/>
    <cellStyle name="常规 4 2" xfId="229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"/>
  <sheetViews>
    <sheetView tabSelected="1" topLeftCell="C1" workbookViewId="0">
      <selection activeCell="H5" sqref="H5"/>
    </sheetView>
  </sheetViews>
  <sheetFormatPr defaultColWidth="9" defaultRowHeight="13.5" outlineLevelRow="4"/>
  <cols>
    <col min="3" max="3" width="13.625" customWidth="1"/>
    <col min="4" max="4" width="9.625" customWidth="1"/>
    <col min="5" max="5" width="13" customWidth="1"/>
    <col min="6" max="6" width="9.375"/>
    <col min="7" max="7" width="10.5" customWidth="1"/>
    <col min="8" max="8" width="10.375"/>
    <col min="17" max="17" width="25.375" customWidth="1"/>
  </cols>
  <sheetData>
    <row r="1" ht="28.5" spans="1:17">
      <c r="A1" s="23" t="s">
        <v>0</v>
      </c>
      <c r="B1" s="23"/>
      <c r="C1" s="23"/>
      <c r="D1" s="24"/>
      <c r="E1" s="24"/>
      <c r="F1" s="24"/>
      <c r="G1" s="24"/>
      <c r="H1" s="24"/>
      <c r="I1" s="24"/>
      <c r="J1" s="30"/>
      <c r="K1" s="31"/>
      <c r="L1" s="31"/>
      <c r="M1" s="31"/>
      <c r="N1" s="31"/>
      <c r="O1" s="31"/>
      <c r="P1" s="31"/>
      <c r="Q1" s="24"/>
    </row>
    <row r="2" ht="14.25" spans="1:17">
      <c r="A2" s="25" t="s">
        <v>1</v>
      </c>
      <c r="B2" s="25"/>
      <c r="C2" s="25"/>
      <c r="D2" s="25"/>
      <c r="E2" s="25"/>
      <c r="F2" s="25" t="s">
        <v>2</v>
      </c>
      <c r="G2" s="25"/>
      <c r="H2" s="25">
        <v>83264022</v>
      </c>
      <c r="I2" s="25"/>
      <c r="J2" s="32"/>
      <c r="K2" s="33"/>
      <c r="L2" s="33"/>
      <c r="M2" s="33"/>
      <c r="N2" s="33"/>
      <c r="O2" s="33"/>
      <c r="P2" s="33"/>
      <c r="Q2" s="25" t="s">
        <v>3</v>
      </c>
    </row>
    <row r="3" spans="1:17">
      <c r="A3" s="26" t="s">
        <v>4</v>
      </c>
      <c r="B3" s="26" t="s">
        <v>5</v>
      </c>
      <c r="C3" s="26" t="s">
        <v>6</v>
      </c>
      <c r="D3" s="26" t="s">
        <v>7</v>
      </c>
      <c r="E3" s="26" t="s">
        <v>8</v>
      </c>
      <c r="F3" s="27" t="s">
        <v>9</v>
      </c>
      <c r="G3" s="27"/>
      <c r="H3" s="27"/>
      <c r="I3" s="26" t="s">
        <v>10</v>
      </c>
      <c r="J3" s="34" t="s">
        <v>11</v>
      </c>
      <c r="K3" s="35" t="s">
        <v>12</v>
      </c>
      <c r="L3" s="35"/>
      <c r="M3" s="35"/>
      <c r="N3" s="35"/>
      <c r="O3" s="35"/>
      <c r="P3" s="36"/>
      <c r="Q3" s="38" t="s">
        <v>13</v>
      </c>
    </row>
    <row r="4" ht="40.5" spans="1:17">
      <c r="A4" s="28"/>
      <c r="B4" s="28"/>
      <c r="C4" s="28"/>
      <c r="D4" s="28"/>
      <c r="E4" s="28"/>
      <c r="F4" s="28" t="s">
        <v>14</v>
      </c>
      <c r="G4" s="28" t="s">
        <v>15</v>
      </c>
      <c r="H4" s="28" t="s">
        <v>16</v>
      </c>
      <c r="I4" s="28"/>
      <c r="J4" s="34"/>
      <c r="K4" s="36" t="s">
        <v>17</v>
      </c>
      <c r="L4" s="27" t="s">
        <v>18</v>
      </c>
      <c r="M4" s="27" t="s">
        <v>19</v>
      </c>
      <c r="N4" s="27" t="s">
        <v>20</v>
      </c>
      <c r="O4" s="27" t="s">
        <v>21</v>
      </c>
      <c r="P4" s="27" t="s">
        <v>22</v>
      </c>
      <c r="Q4" s="39"/>
    </row>
    <row r="5" ht="213.75" spans="1:17">
      <c r="A5" s="11">
        <v>1</v>
      </c>
      <c r="B5" s="41" t="s">
        <v>23</v>
      </c>
      <c r="C5" s="11" t="s">
        <v>24</v>
      </c>
      <c r="D5" s="11" t="s">
        <v>25</v>
      </c>
      <c r="E5" s="11" t="s">
        <v>24</v>
      </c>
      <c r="F5" s="29">
        <v>2130.6</v>
      </c>
      <c r="G5" s="29">
        <f>H5-F5</f>
        <v>7869.4</v>
      </c>
      <c r="H5" s="29">
        <v>10000</v>
      </c>
      <c r="I5" s="11">
        <v>5864.05</v>
      </c>
      <c r="J5" s="37">
        <v>0.5864</v>
      </c>
      <c r="K5" s="11">
        <v>11.73</v>
      </c>
      <c r="L5" s="11">
        <v>20</v>
      </c>
      <c r="M5" s="11">
        <v>19.25</v>
      </c>
      <c r="N5" s="11">
        <v>29.9</v>
      </c>
      <c r="O5" s="11">
        <v>10</v>
      </c>
      <c r="P5" s="11">
        <f>SUM(K5:O5)</f>
        <v>90.88</v>
      </c>
      <c r="Q5" s="40" t="s">
        <v>26</v>
      </c>
    </row>
  </sheetData>
  <mergeCells count="13">
    <mergeCell ref="A1:Q1"/>
    <mergeCell ref="A2:C2"/>
    <mergeCell ref="F2:G2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"/>
  <sheetViews>
    <sheetView workbookViewId="0">
      <pane xSplit="9" ySplit="4" topLeftCell="J12" activePane="bottomRight" state="frozen"/>
      <selection/>
      <selection pane="topRight"/>
      <selection pane="bottomLeft"/>
      <selection pane="bottomRight" activeCell="Q2" sqref="Q2"/>
    </sheetView>
  </sheetViews>
  <sheetFormatPr defaultColWidth="9" defaultRowHeight="13.5"/>
  <cols>
    <col min="1" max="1" width="5" customWidth="1"/>
    <col min="2" max="2" width="6.5" customWidth="1"/>
    <col min="3" max="3" width="6" customWidth="1"/>
    <col min="4" max="4" width="17.25" customWidth="1"/>
    <col min="5" max="5" width="23.25" style="3" customWidth="1"/>
    <col min="6" max="6" width="19.625" customWidth="1"/>
    <col min="7" max="7" width="11.75" customWidth="1"/>
    <col min="8" max="8" width="11" customWidth="1"/>
    <col min="9" max="9" width="12.125" customWidth="1"/>
    <col min="10" max="10" width="11.125" customWidth="1"/>
    <col min="11" max="11" width="9" customWidth="1"/>
    <col min="12" max="12" width="11.125"/>
    <col min="13" max="13" width="10.5" customWidth="1"/>
    <col min="15" max="15" width="11.25" customWidth="1"/>
    <col min="16" max="16" width="10.875" customWidth="1"/>
    <col min="17" max="17" width="9" customWidth="1"/>
    <col min="18" max="18" width="35.25" customWidth="1"/>
  </cols>
  <sheetData>
    <row r="1" ht="50.25" customHeight="1" spans="1:18">
      <c r="A1" s="4" t="s">
        <v>27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24.95" customHeight="1" spans="1:18">
      <c r="A2" s="6" t="s">
        <v>1</v>
      </c>
      <c r="B2" s="6"/>
      <c r="C2" s="6"/>
      <c r="D2" s="6"/>
      <c r="E2" s="7"/>
      <c r="F2" s="7"/>
      <c r="G2" s="7" t="s">
        <v>2</v>
      </c>
      <c r="H2" s="7"/>
      <c r="I2" s="7">
        <v>83243653</v>
      </c>
      <c r="J2" s="7"/>
      <c r="K2" s="7"/>
      <c r="L2" s="7"/>
      <c r="M2" s="7"/>
      <c r="N2" s="7"/>
      <c r="O2" s="7"/>
      <c r="P2" s="7"/>
      <c r="Q2" s="7"/>
      <c r="R2" s="7" t="s">
        <v>3</v>
      </c>
    </row>
    <row r="3" s="2" customFormat="1" ht="18.95" customHeight="1" spans="1:18">
      <c r="A3" s="8" t="s">
        <v>28</v>
      </c>
      <c r="B3" s="8" t="s">
        <v>5</v>
      </c>
      <c r="C3" s="8" t="s">
        <v>29</v>
      </c>
      <c r="D3" s="8" t="s">
        <v>6</v>
      </c>
      <c r="E3" s="8" t="s">
        <v>7</v>
      </c>
      <c r="F3" s="8" t="s">
        <v>8</v>
      </c>
      <c r="G3" s="9" t="s">
        <v>9</v>
      </c>
      <c r="H3" s="9"/>
      <c r="I3" s="9"/>
      <c r="J3" s="8" t="s">
        <v>10</v>
      </c>
      <c r="K3" s="8" t="s">
        <v>11</v>
      </c>
      <c r="L3" s="9" t="s">
        <v>30</v>
      </c>
      <c r="M3" s="9"/>
      <c r="N3" s="9"/>
      <c r="O3" s="9"/>
      <c r="P3" s="9"/>
      <c r="Q3" s="20"/>
      <c r="R3" s="9" t="s">
        <v>13</v>
      </c>
    </row>
    <row r="4" s="2" customFormat="1" ht="40.5" customHeight="1" spans="1:18">
      <c r="A4" s="10"/>
      <c r="B4" s="10"/>
      <c r="C4" s="10"/>
      <c r="D4" s="10"/>
      <c r="E4" s="10"/>
      <c r="F4" s="10"/>
      <c r="G4" s="10" t="s">
        <v>14</v>
      </c>
      <c r="H4" s="10" t="s">
        <v>15</v>
      </c>
      <c r="I4" s="10" t="s">
        <v>16</v>
      </c>
      <c r="J4" s="10"/>
      <c r="K4" s="10"/>
      <c r="L4" s="9" t="s">
        <v>17</v>
      </c>
      <c r="M4" s="9" t="s">
        <v>31</v>
      </c>
      <c r="N4" s="9" t="s">
        <v>19</v>
      </c>
      <c r="O4" s="9" t="s">
        <v>20</v>
      </c>
      <c r="P4" s="9" t="s">
        <v>32</v>
      </c>
      <c r="Q4" s="20" t="s">
        <v>22</v>
      </c>
      <c r="R4" s="9"/>
    </row>
    <row r="5" ht="33.75" spans="1:18">
      <c r="A5" s="11">
        <v>1</v>
      </c>
      <c r="B5" s="41" t="s">
        <v>23</v>
      </c>
      <c r="C5" s="11">
        <v>1</v>
      </c>
      <c r="D5" s="11" t="s">
        <v>24</v>
      </c>
      <c r="E5" s="12" t="s">
        <v>33</v>
      </c>
      <c r="F5" s="11" t="s">
        <v>34</v>
      </c>
      <c r="G5" s="13">
        <v>4.6</v>
      </c>
      <c r="H5" s="13">
        <v>0</v>
      </c>
      <c r="I5" s="13">
        <f t="shared" ref="I5:I17" si="0">G5+H5</f>
        <v>4.6</v>
      </c>
      <c r="J5" s="13">
        <v>0.04</v>
      </c>
      <c r="K5" s="18">
        <f>J5/I5</f>
        <v>0.00869565217391304</v>
      </c>
      <c r="L5" s="19">
        <v>0.17</v>
      </c>
      <c r="M5" s="19">
        <v>20</v>
      </c>
      <c r="N5" s="19">
        <v>20</v>
      </c>
      <c r="O5" s="19">
        <v>30</v>
      </c>
      <c r="P5" s="19">
        <v>10</v>
      </c>
      <c r="Q5" s="21">
        <f>SUM(L5:P5)</f>
        <v>80.17</v>
      </c>
      <c r="R5" s="22" t="s">
        <v>35</v>
      </c>
    </row>
    <row r="6" spans="1:18">
      <c r="A6" s="11">
        <v>2</v>
      </c>
      <c r="B6" s="11"/>
      <c r="C6" s="11"/>
      <c r="D6" s="11"/>
      <c r="E6" s="12" t="s">
        <v>36</v>
      </c>
      <c r="F6" s="11" t="s">
        <v>34</v>
      </c>
      <c r="G6" s="14">
        <v>59.33</v>
      </c>
      <c r="H6" s="13">
        <v>0</v>
      </c>
      <c r="I6" s="13">
        <f t="shared" si="0"/>
        <v>59.33</v>
      </c>
      <c r="J6" s="13">
        <v>59.11</v>
      </c>
      <c r="K6" s="18">
        <f t="shared" ref="K6:K17" si="1">J6/I6</f>
        <v>0.996291926512725</v>
      </c>
      <c r="L6" s="19">
        <v>19.93</v>
      </c>
      <c r="M6" s="19">
        <v>20</v>
      </c>
      <c r="N6" s="19">
        <v>20</v>
      </c>
      <c r="O6" s="19">
        <v>30</v>
      </c>
      <c r="P6" s="19">
        <v>10</v>
      </c>
      <c r="Q6" s="21">
        <f t="shared" ref="Q6:Q12" si="2">SUM(L6:P6)</f>
        <v>99.93</v>
      </c>
      <c r="R6" s="22"/>
    </row>
    <row r="7" ht="33.75" spans="1:18">
      <c r="A7" s="11">
        <v>3</v>
      </c>
      <c r="B7" s="11"/>
      <c r="C7" s="11"/>
      <c r="D7" s="11"/>
      <c r="E7" s="12" t="s">
        <v>37</v>
      </c>
      <c r="F7" s="11" t="s">
        <v>34</v>
      </c>
      <c r="G7" s="13">
        <v>17</v>
      </c>
      <c r="H7" s="13">
        <v>0</v>
      </c>
      <c r="I7" s="13">
        <f t="shared" si="0"/>
        <v>17</v>
      </c>
      <c r="J7" s="14">
        <v>6.14</v>
      </c>
      <c r="K7" s="18">
        <f t="shared" si="1"/>
        <v>0.361176470588235</v>
      </c>
      <c r="L7" s="19">
        <v>7.22</v>
      </c>
      <c r="M7" s="19">
        <v>20</v>
      </c>
      <c r="N7" s="19">
        <v>20</v>
      </c>
      <c r="O7" s="19">
        <v>30</v>
      </c>
      <c r="P7" s="19">
        <v>10</v>
      </c>
      <c r="Q7" s="21">
        <f t="shared" si="2"/>
        <v>87.22</v>
      </c>
      <c r="R7" s="22" t="s">
        <v>38</v>
      </c>
    </row>
    <row r="8" spans="1:18">
      <c r="A8" s="11">
        <v>4</v>
      </c>
      <c r="B8" s="11"/>
      <c r="C8" s="11"/>
      <c r="D8" s="11"/>
      <c r="E8" s="12" t="s">
        <v>39</v>
      </c>
      <c r="F8" s="12" t="s">
        <v>34</v>
      </c>
      <c r="G8" s="14">
        <v>9.5</v>
      </c>
      <c r="H8" s="14">
        <v>0</v>
      </c>
      <c r="I8" s="14">
        <f t="shared" si="0"/>
        <v>9.5</v>
      </c>
      <c r="J8" s="14">
        <v>5</v>
      </c>
      <c r="K8" s="18">
        <f t="shared" si="1"/>
        <v>0.526315789473684</v>
      </c>
      <c r="L8" s="19">
        <v>10.53</v>
      </c>
      <c r="M8" s="19">
        <v>20</v>
      </c>
      <c r="N8" s="19">
        <v>16</v>
      </c>
      <c r="O8" s="19">
        <v>30</v>
      </c>
      <c r="P8" s="19">
        <v>10</v>
      </c>
      <c r="Q8" s="21">
        <f t="shared" si="2"/>
        <v>86.53</v>
      </c>
      <c r="R8" s="22" t="s">
        <v>40</v>
      </c>
    </row>
    <row r="9" ht="22.5" spans="1:18">
      <c r="A9" s="11">
        <v>5</v>
      </c>
      <c r="B9" s="11"/>
      <c r="C9" s="11"/>
      <c r="D9" s="11"/>
      <c r="E9" s="15" t="s">
        <v>41</v>
      </c>
      <c r="F9" s="16" t="s">
        <v>34</v>
      </c>
      <c r="G9" s="14">
        <v>300</v>
      </c>
      <c r="H9" s="14">
        <v>94.9</v>
      </c>
      <c r="I9" s="14">
        <f t="shared" si="0"/>
        <v>394.9</v>
      </c>
      <c r="J9" s="14">
        <v>318.83</v>
      </c>
      <c r="K9" s="18">
        <f t="shared" si="1"/>
        <v>0.807368954165612</v>
      </c>
      <c r="L9" s="19">
        <v>16.15</v>
      </c>
      <c r="M9" s="19">
        <v>20</v>
      </c>
      <c r="N9" s="19">
        <v>17.5</v>
      </c>
      <c r="O9" s="19">
        <v>25</v>
      </c>
      <c r="P9" s="19">
        <v>10</v>
      </c>
      <c r="Q9" s="21">
        <f t="shared" si="2"/>
        <v>88.65</v>
      </c>
      <c r="R9" s="22" t="s">
        <v>42</v>
      </c>
    </row>
    <row r="10" ht="67.5" spans="1:18">
      <c r="A10" s="11">
        <v>6</v>
      </c>
      <c r="B10" s="11"/>
      <c r="C10" s="11"/>
      <c r="D10" s="11"/>
      <c r="E10" s="15" t="s">
        <v>43</v>
      </c>
      <c r="F10" s="16" t="s">
        <v>44</v>
      </c>
      <c r="G10" s="14">
        <v>243</v>
      </c>
      <c r="H10" s="14">
        <v>0</v>
      </c>
      <c r="I10" s="14">
        <f t="shared" si="0"/>
        <v>243</v>
      </c>
      <c r="J10" s="14">
        <v>66.69</v>
      </c>
      <c r="K10" s="18">
        <f t="shared" si="1"/>
        <v>0.274444444444444</v>
      </c>
      <c r="L10" s="19">
        <v>5.49</v>
      </c>
      <c r="M10" s="19">
        <v>20</v>
      </c>
      <c r="N10" s="19">
        <v>20</v>
      </c>
      <c r="O10" s="19">
        <v>29</v>
      </c>
      <c r="P10" s="19">
        <v>10</v>
      </c>
      <c r="Q10" s="21">
        <f t="shared" si="2"/>
        <v>84.49</v>
      </c>
      <c r="R10" s="22" t="s">
        <v>45</v>
      </c>
    </row>
    <row r="11" ht="45" spans="1:18">
      <c r="A11" s="11">
        <v>7</v>
      </c>
      <c r="B11" s="11"/>
      <c r="C11" s="11"/>
      <c r="D11" s="11"/>
      <c r="E11" s="15" t="s">
        <v>46</v>
      </c>
      <c r="F11" s="16" t="s">
        <v>47</v>
      </c>
      <c r="G11" s="14">
        <v>60</v>
      </c>
      <c r="H11" s="14">
        <v>0.33</v>
      </c>
      <c r="I11" s="14">
        <f t="shared" si="0"/>
        <v>60.33</v>
      </c>
      <c r="J11" s="14">
        <v>45.44</v>
      </c>
      <c r="K11" s="18">
        <f t="shared" si="1"/>
        <v>0.753190784021217</v>
      </c>
      <c r="L11" s="19">
        <v>15.06</v>
      </c>
      <c r="M11" s="19">
        <v>19</v>
      </c>
      <c r="N11" s="19">
        <v>20</v>
      </c>
      <c r="O11" s="19">
        <v>30</v>
      </c>
      <c r="P11" s="19">
        <v>10</v>
      </c>
      <c r="Q11" s="21">
        <f t="shared" si="2"/>
        <v>94.06</v>
      </c>
      <c r="R11" s="22" t="s">
        <v>48</v>
      </c>
    </row>
    <row r="12" ht="56.25" spans="1:18">
      <c r="A12" s="11">
        <v>8</v>
      </c>
      <c r="B12" s="11"/>
      <c r="C12" s="11"/>
      <c r="D12" s="11"/>
      <c r="E12" s="15" t="s">
        <v>49</v>
      </c>
      <c r="F12" s="16" t="s">
        <v>50</v>
      </c>
      <c r="G12" s="14">
        <v>526</v>
      </c>
      <c r="H12" s="14">
        <v>0</v>
      </c>
      <c r="I12" s="14">
        <f t="shared" si="0"/>
        <v>526</v>
      </c>
      <c r="J12" s="14">
        <v>24.63</v>
      </c>
      <c r="K12" s="18">
        <f t="shared" si="1"/>
        <v>0.0468250950570342</v>
      </c>
      <c r="L12" s="19">
        <v>0.94</v>
      </c>
      <c r="M12" s="19">
        <v>16.25</v>
      </c>
      <c r="N12" s="19">
        <v>20</v>
      </c>
      <c r="O12" s="19">
        <v>30</v>
      </c>
      <c r="P12" s="19">
        <v>10</v>
      </c>
      <c r="Q12" s="21">
        <f t="shared" ref="Q12:Q17" si="3">SUM(L12:P12)</f>
        <v>77.19</v>
      </c>
      <c r="R12" s="22" t="s">
        <v>51</v>
      </c>
    </row>
    <row r="13" spans="1:18">
      <c r="A13" s="11">
        <v>9</v>
      </c>
      <c r="B13" s="11"/>
      <c r="C13" s="11"/>
      <c r="D13" s="11"/>
      <c r="E13" s="15" t="s">
        <v>52</v>
      </c>
      <c r="F13" s="16" t="s">
        <v>50</v>
      </c>
      <c r="G13" s="13">
        <v>0</v>
      </c>
      <c r="H13" s="14">
        <v>6.34</v>
      </c>
      <c r="I13" s="14">
        <f t="shared" si="0"/>
        <v>6.34</v>
      </c>
      <c r="J13" s="14">
        <v>6.34</v>
      </c>
      <c r="K13" s="18">
        <f t="shared" si="1"/>
        <v>1</v>
      </c>
      <c r="L13" s="19">
        <v>20</v>
      </c>
      <c r="M13" s="19">
        <v>20</v>
      </c>
      <c r="N13" s="19">
        <v>20</v>
      </c>
      <c r="O13" s="19">
        <v>30</v>
      </c>
      <c r="P13" s="19">
        <v>10</v>
      </c>
      <c r="Q13" s="21">
        <f t="shared" si="3"/>
        <v>100</v>
      </c>
      <c r="R13" s="22"/>
    </row>
    <row r="14" ht="67.5" spans="1:18">
      <c r="A14" s="11">
        <v>10</v>
      </c>
      <c r="B14" s="11"/>
      <c r="C14" s="11"/>
      <c r="D14" s="11"/>
      <c r="E14" s="17" t="s">
        <v>53</v>
      </c>
      <c r="F14" s="12" t="s">
        <v>50</v>
      </c>
      <c r="G14" s="13">
        <v>0</v>
      </c>
      <c r="H14" s="14">
        <v>500</v>
      </c>
      <c r="I14" s="14">
        <f t="shared" si="0"/>
        <v>500</v>
      </c>
      <c r="J14" s="14">
        <v>500</v>
      </c>
      <c r="K14" s="18">
        <f t="shared" si="1"/>
        <v>1</v>
      </c>
      <c r="L14" s="19">
        <v>20</v>
      </c>
      <c r="M14" s="19">
        <v>20</v>
      </c>
      <c r="N14" s="19">
        <v>20</v>
      </c>
      <c r="O14" s="19">
        <v>3.65</v>
      </c>
      <c r="P14" s="19">
        <v>10</v>
      </c>
      <c r="Q14" s="21">
        <f t="shared" si="3"/>
        <v>73.65</v>
      </c>
      <c r="R14" s="22" t="s">
        <v>54</v>
      </c>
    </row>
    <row r="15" ht="27" spans="1:18">
      <c r="A15" s="11">
        <v>11</v>
      </c>
      <c r="B15" s="11"/>
      <c r="C15" s="11"/>
      <c r="D15" s="11"/>
      <c r="E15" s="17" t="s">
        <v>55</v>
      </c>
      <c r="F15" s="12" t="s">
        <v>50</v>
      </c>
      <c r="G15" s="13">
        <v>0</v>
      </c>
      <c r="H15" s="14">
        <v>3624</v>
      </c>
      <c r="I15" s="14">
        <f t="shared" si="0"/>
        <v>3624</v>
      </c>
      <c r="J15" s="14">
        <v>1812</v>
      </c>
      <c r="K15" s="18">
        <f t="shared" si="1"/>
        <v>0.5</v>
      </c>
      <c r="L15" s="19">
        <v>10</v>
      </c>
      <c r="M15" s="19">
        <v>20</v>
      </c>
      <c r="N15" s="19">
        <v>20</v>
      </c>
      <c r="O15" s="19">
        <v>30</v>
      </c>
      <c r="P15" s="19">
        <v>10</v>
      </c>
      <c r="Q15" s="21">
        <f t="shared" si="3"/>
        <v>90</v>
      </c>
      <c r="R15" s="22" t="s">
        <v>56</v>
      </c>
    </row>
    <row r="16" ht="27" spans="1:18">
      <c r="A16" s="11">
        <v>12</v>
      </c>
      <c r="B16" s="11"/>
      <c r="C16" s="11"/>
      <c r="D16" s="11"/>
      <c r="E16" s="17" t="s">
        <v>57</v>
      </c>
      <c r="F16" s="12" t="s">
        <v>50</v>
      </c>
      <c r="G16" s="13">
        <v>0</v>
      </c>
      <c r="H16" s="14">
        <v>568.74</v>
      </c>
      <c r="I16" s="14">
        <f t="shared" si="0"/>
        <v>568.74</v>
      </c>
      <c r="J16" s="14">
        <v>568.74</v>
      </c>
      <c r="K16" s="18">
        <f t="shared" si="1"/>
        <v>1</v>
      </c>
      <c r="L16" s="19">
        <v>20</v>
      </c>
      <c r="M16" s="19">
        <v>20</v>
      </c>
      <c r="N16" s="19">
        <v>20</v>
      </c>
      <c r="O16" s="19">
        <v>30</v>
      </c>
      <c r="P16" s="19">
        <v>10</v>
      </c>
      <c r="Q16" s="21">
        <f t="shared" si="3"/>
        <v>100</v>
      </c>
      <c r="R16" s="22"/>
    </row>
    <row r="17" ht="90" spans="1:18">
      <c r="A17" s="11">
        <v>13</v>
      </c>
      <c r="B17" s="11"/>
      <c r="C17" s="11"/>
      <c r="D17" s="11"/>
      <c r="E17" s="17" t="s">
        <v>58</v>
      </c>
      <c r="F17" s="12" t="s">
        <v>50</v>
      </c>
      <c r="G17" s="13">
        <v>0</v>
      </c>
      <c r="H17" s="14">
        <v>3335.92</v>
      </c>
      <c r="I17" s="14">
        <f t="shared" si="0"/>
        <v>3335.92</v>
      </c>
      <c r="J17" s="14">
        <v>1936.25</v>
      </c>
      <c r="K17" s="18">
        <f t="shared" si="1"/>
        <v>0.580424590517758</v>
      </c>
      <c r="L17" s="19">
        <v>11.61</v>
      </c>
      <c r="M17" s="19">
        <v>20</v>
      </c>
      <c r="N17" s="19">
        <v>5</v>
      </c>
      <c r="O17" s="19">
        <v>0</v>
      </c>
      <c r="P17" s="19">
        <v>0</v>
      </c>
      <c r="Q17" s="21">
        <f t="shared" si="3"/>
        <v>36.61</v>
      </c>
      <c r="R17" s="22" t="s">
        <v>59</v>
      </c>
    </row>
  </sheetData>
  <mergeCells count="18">
    <mergeCell ref="A1:R1"/>
    <mergeCell ref="A2:D2"/>
    <mergeCell ref="G2:H2"/>
    <mergeCell ref="I2:J2"/>
    <mergeCell ref="G3:I3"/>
    <mergeCell ref="L3:Q3"/>
    <mergeCell ref="A3:A4"/>
    <mergeCell ref="B3:B4"/>
    <mergeCell ref="B5:B17"/>
    <mergeCell ref="C3:C4"/>
    <mergeCell ref="C5:C17"/>
    <mergeCell ref="D3:D4"/>
    <mergeCell ref="D5:D17"/>
    <mergeCell ref="E3:E4"/>
    <mergeCell ref="F3:F4"/>
    <mergeCell ref="J3:J4"/>
    <mergeCell ref="K3:K4"/>
    <mergeCell ref="R3:R4"/>
  </mergeCells>
  <pageMargins left="0.75" right="0.75" top="1" bottom="1" header="0.5" footer="0.5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部门整体统计表</vt:lpstr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朱明</cp:lastModifiedBy>
  <dcterms:created xsi:type="dcterms:W3CDTF">2022-01-14T01:26:00Z</dcterms:created>
  <dcterms:modified xsi:type="dcterms:W3CDTF">2024-05-21T07:06:14Z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2052-11.1.0.10314</vt:lpwstr>
  </property>
</Properties>
</file>